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E309" i="9"/>
  <c r="B309" i="9"/>
  <c r="F308" i="9"/>
  <c r="H307" i="9"/>
  <c r="G307" i="9"/>
  <c r="F307" i="9"/>
  <c r="E307" i="9"/>
  <c r="B307" i="9"/>
  <c r="H306" i="9"/>
  <c r="G306" i="9"/>
  <c r="F306" i="9"/>
  <c r="E306" i="9"/>
  <c r="B306" i="9"/>
  <c r="H305" i="9"/>
  <c r="G305" i="9"/>
  <c r="F305" i="9"/>
  <c r="E305" i="9"/>
  <c r="B305" i="9"/>
  <c r="H304" i="9"/>
  <c r="G304" i="9"/>
  <c r="F304" i="9"/>
  <c r="E304" i="9"/>
  <c r="B304" i="9"/>
  <c r="H303" i="9"/>
  <c r="G303" i="9"/>
  <c r="F303" i="9"/>
  <c r="E303" i="9"/>
  <c r="B303" i="9"/>
  <c r="H302" i="9"/>
  <c r="G302" i="9"/>
  <c r="F302" i="9"/>
  <c r="E302" i="9"/>
  <c r="B302" i="9"/>
  <c r="H301" i="9"/>
  <c r="G301" i="9"/>
  <c r="F301" i="9"/>
  <c r="E301" i="9"/>
  <c r="B301" i="9"/>
  <c r="H300" i="9"/>
  <c r="G300" i="9"/>
  <c r="F300" i="9"/>
  <c r="E300" i="9"/>
  <c r="B300" i="9"/>
  <c r="H299" i="9"/>
  <c r="G299" i="9"/>
  <c r="F299" i="9"/>
  <c r="E299" i="9"/>
  <c r="B299" i="9"/>
  <c r="H298" i="9"/>
  <c r="G298" i="9"/>
  <c r="F298" i="9"/>
  <c r="E298" i="9"/>
  <c r="B298" i="9"/>
  <c r="H297" i="9"/>
  <c r="G297" i="9"/>
  <c r="F297" i="9"/>
  <c r="E297" i="9"/>
  <c r="B297" i="9"/>
  <c r="H296" i="9"/>
  <c r="G296" i="9"/>
  <c r="F296" i="9"/>
  <c r="E296" i="9"/>
  <c r="B296" i="9"/>
  <c r="H295" i="9"/>
  <c r="G295" i="9"/>
  <c r="F295" i="9"/>
  <c r="E295" i="9"/>
  <c r="B295" i="9"/>
  <c r="H294" i="9"/>
  <c r="G294" i="9"/>
  <c r="F294" i="9"/>
  <c r="E294" i="9"/>
  <c r="B294" i="9"/>
  <c r="H293" i="9"/>
  <c r="G293" i="9"/>
  <c r="F293" i="9"/>
  <c r="E293" i="9"/>
  <c r="B293" i="9"/>
  <c r="H292" i="9"/>
  <c r="G292" i="9"/>
  <c r="F292" i="9"/>
  <c r="E292" i="9"/>
  <c r="B292" i="9"/>
  <c r="F291" i="9"/>
  <c r="F290" i="9"/>
  <c r="H289" i="9"/>
  <c r="G289" i="9"/>
  <c r="F289" i="9"/>
  <c r="E289" i="9"/>
  <c r="B289" i="9"/>
  <c r="H288" i="9"/>
  <c r="G288" i="9"/>
  <c r="F288" i="9"/>
  <c r="E288" i="9"/>
  <c r="B288" i="9"/>
  <c r="H287" i="9"/>
  <c r="G287" i="9"/>
  <c r="F287" i="9"/>
  <c r="E287" i="9"/>
  <c r="B287" i="9"/>
  <c r="H286" i="9"/>
  <c r="G286" i="9"/>
  <c r="F286" i="9"/>
  <c r="E286" i="9"/>
  <c r="B286" i="9"/>
  <c r="F285" i="9"/>
  <c r="H284" i="9"/>
  <c r="G284" i="9"/>
  <c r="F284" i="9"/>
  <c r="E284" i="9"/>
  <c r="B284" i="9"/>
  <c r="H283" i="9"/>
  <c r="G283" i="9"/>
  <c r="F283" i="9"/>
  <c r="E283" i="9"/>
  <c r="B283" i="9"/>
  <c r="H282" i="9"/>
  <c r="G282" i="9"/>
  <c r="F282" i="9"/>
  <c r="E282" i="9"/>
  <c r="B282" i="9"/>
  <c r="F281" i="9"/>
  <c r="F280" i="9"/>
  <c r="F279" i="9"/>
  <c r="F278" i="9"/>
  <c r="F277" i="9"/>
  <c r="F276" i="9"/>
  <c r="L275" i="9"/>
  <c r="H275" i="9"/>
  <c r="F275" i="9"/>
  <c r="F274" i="9"/>
  <c r="I273" i="9"/>
  <c r="H273" i="9"/>
  <c r="F273" i="9"/>
  <c r="E273" i="9"/>
  <c r="B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c r="E217" i="9"/>
  <c r="B217" i="9"/>
  <c r="M216" i="9"/>
  <c r="L216" i="9"/>
  <c r="F216" i="9"/>
  <c r="E216" i="9"/>
  <c r="B216" i="9"/>
  <c r="M215" i="9"/>
  <c r="L215" i="9"/>
  <c r="F215" i="9"/>
  <c r="E215" i="9"/>
  <c r="B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F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H24" i="9"/>
  <c r="G24" i="9"/>
  <c r="F24" i="9"/>
  <c r="E24" i="9"/>
  <c r="B24" i="9"/>
  <c r="H23" i="9"/>
  <c r="G23" i="9"/>
  <c r="F23" i="9"/>
  <c r="E23" i="9"/>
  <c r="B23" i="9"/>
  <c r="H22" i="9"/>
  <c r="G22" i="9"/>
  <c r="F22" i="9"/>
  <c r="E22" i="9"/>
  <c r="B22" i="9"/>
  <c r="F21" i="9"/>
  <c r="F4" i="9"/>
  <c r="O3" i="9"/>
  <c r="G275" i="9" s="1"/>
  <c r="E275" i="9" s="1"/>
  <c r="B275" i="9" s="1"/>
  <c r="I3" i="9"/>
  <c r="H3" i="9"/>
  <c r="G3" i="9"/>
  <c r="D101" i="8"/>
  <c r="D95" i="8"/>
  <c r="D90" i="8"/>
  <c r="D85" i="8"/>
  <c r="D80" i="8"/>
  <c r="D75" i="8"/>
  <c r="D70" i="8"/>
  <c r="D65" i="8"/>
  <c r="D60" i="8"/>
  <c r="D55" i="8"/>
  <c r="D50" i="8"/>
  <c r="D49" i="8"/>
  <c r="D44" i="8"/>
  <c r="D43" i="8"/>
  <c r="D36" i="8"/>
  <c r="D26" i="8"/>
  <c r="D24" i="8"/>
  <c r="D18" i="8"/>
  <c r="D8" i="8"/>
  <c r="D6" i="8"/>
  <c r="E44" i="7"/>
  <c r="D44" i="7"/>
  <c r="E39" i="7"/>
  <c r="D39" i="7"/>
  <c r="E38" i="7"/>
  <c r="D38" i="7"/>
  <c r="E30" i="7"/>
  <c r="D30" i="7"/>
  <c r="E23" i="7"/>
  <c r="D23" i="7"/>
  <c r="E22" i="7"/>
  <c r="D22" i="7"/>
  <c r="E14" i="7"/>
  <c r="D14" i="7"/>
  <c r="E7" i="7"/>
  <c r="D7" i="7"/>
  <c r="E6" i="7"/>
  <c r="D6" i="7"/>
  <c r="E5" i="7"/>
  <c r="D5" i="7"/>
  <c r="G316" i="9" s="1"/>
  <c r="E316"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1" i="9" s="1"/>
  <c r="D206" i="5"/>
  <c r="G311" i="9" s="1"/>
  <c r="E311" i="9" s="1"/>
  <c r="B311" i="9" s="1"/>
  <c r="F205" i="5"/>
  <c r="F204" i="5"/>
  <c r="F203" i="5"/>
  <c r="F202" i="5"/>
  <c r="F201" i="5"/>
  <c r="F200" i="5"/>
  <c r="F199" i="5"/>
  <c r="E198" i="5"/>
  <c r="D198" i="5"/>
  <c r="F198" i="5" s="1"/>
  <c r="F197" i="5"/>
  <c r="F196" i="5"/>
  <c r="F195" i="5"/>
  <c r="F194" i="5"/>
  <c r="F193" i="5"/>
  <c r="F192" i="5"/>
  <c r="E191" i="5"/>
  <c r="D191" i="5"/>
  <c r="F191" i="5" s="1"/>
  <c r="E190" i="5"/>
  <c r="H310" i="9" s="1"/>
  <c r="D190" i="5"/>
  <c r="G310" i="9" s="1"/>
  <c r="E310" i="9" s="1"/>
  <c r="B310" i="9" s="1"/>
  <c r="F189" i="5"/>
  <c r="F188" i="5"/>
  <c r="F187" i="5"/>
  <c r="F186" i="5"/>
  <c r="F185" i="5"/>
  <c r="F184" i="5"/>
  <c r="F183" i="5"/>
  <c r="F182" i="5"/>
  <c r="F181" i="5"/>
  <c r="E180" i="5"/>
  <c r="D180" i="5"/>
  <c r="F180" i="5" s="1"/>
  <c r="F179" i="5"/>
  <c r="F178" i="5"/>
  <c r="E177" i="5"/>
  <c r="H308" i="9" s="1"/>
  <c r="D177" i="5"/>
  <c r="G308" i="9" s="1"/>
  <c r="E308" i="9" s="1"/>
  <c r="B308" i="9" s="1"/>
  <c r="E176" i="5"/>
  <c r="D176" i="5"/>
  <c r="F176" i="5" s="1"/>
  <c r="E175" i="5"/>
  <c r="D175" i="5"/>
  <c r="F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E291" i="9" s="1"/>
  <c r="B291" i="9" s="1"/>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290" i="9" s="1"/>
  <c r="B290" i="9" s="1"/>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78" i="9" s="1"/>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E636" i="4" s="1"/>
  <c r="D528" i="4"/>
  <c r="D636" i="4" s="1"/>
  <c r="F636" i="4" s="1"/>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D635" i="4" s="1"/>
  <c r="F635" i="4" s="1"/>
  <c r="E418" i="4"/>
  <c r="D418" i="4"/>
  <c r="F418" i="4" s="1"/>
  <c r="E417" i="4"/>
  <c r="D417" i="4"/>
  <c r="D644" i="4" s="1"/>
  <c r="F644" i="4" s="1"/>
  <c r="E416" i="4"/>
  <c r="E643" i="4" s="1"/>
  <c r="D416" i="4"/>
  <c r="D643" i="4" s="1"/>
  <c r="F643" i="4"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E408" i="4" s="1"/>
  <c r="D350" i="4"/>
  <c r="D408" i="4" s="1"/>
  <c r="F408"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D407" i="4" s="1"/>
  <c r="F407"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D153" i="4"/>
  <c r="F153" i="4" s="1"/>
  <c r="E152" i="4"/>
  <c r="D152" i="4"/>
  <c r="E151" i="4"/>
  <c r="E289" i="4" s="1"/>
  <c r="D151" i="4"/>
  <c r="D289" i="4" s="1"/>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G19" i="3"/>
  <c r="B19" i="3"/>
  <c r="G18" i="3"/>
  <c r="B18" i="3"/>
  <c r="I17" i="3"/>
  <c r="H17" i="3"/>
  <c r="G17" i="3"/>
  <c r="B17" i="3"/>
  <c r="I16" i="3"/>
  <c r="H16" i="3"/>
  <c r="G16" i="3"/>
  <c r="B16" i="3"/>
  <c r="H10" i="3" a="1"/>
  <c r="H10" i="3"/>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4" i="1"/>
  <c r="H1524" i="1" s="1"/>
  <c r="C1523" i="1"/>
  <c r="H1523" i="1" s="1"/>
  <c r="C1522" i="1"/>
  <c r="H1522" i="1" s="1"/>
  <c r="C1521" i="1"/>
  <c r="H1521" i="1" s="1"/>
  <c r="C1520" i="1"/>
  <c r="H1520" i="1" s="1"/>
  <c r="C1519" i="1"/>
  <c r="H1519" i="1" s="1"/>
  <c r="C1518" i="1"/>
  <c r="H1518"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9" i="1"/>
  <c r="H1499"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1" i="1"/>
  <c r="H1481" i="1" s="1"/>
  <c r="C1480" i="1"/>
  <c r="D1479" i="1"/>
  <c r="C1479" i="1"/>
  <c r="J1479" i="1" s="1"/>
  <c r="D1478" i="1"/>
  <c r="C1478" i="1"/>
  <c r="J1478" i="1" s="1"/>
  <c r="D1477" i="1"/>
  <c r="C1477" i="1"/>
  <c r="J1477" i="1" s="1"/>
  <c r="D1476" i="1"/>
  <c r="C1476" i="1"/>
  <c r="J1476" i="1" s="1"/>
  <c r="D1475" i="1"/>
  <c r="C1475" i="1"/>
  <c r="H1475" i="1" s="1"/>
  <c r="D1474" i="1"/>
  <c r="C1474" i="1"/>
  <c r="J1474" i="1" s="1"/>
  <c r="D1473" i="1"/>
  <c r="C1473" i="1"/>
  <c r="J1473" i="1" s="1"/>
  <c r="D1472" i="1"/>
  <c r="C1472" i="1"/>
  <c r="J1472" i="1" s="1"/>
  <c r="D1471" i="1"/>
  <c r="C1471" i="1"/>
  <c r="J1471" i="1" s="1"/>
  <c r="D1470" i="1"/>
  <c r="C1470" i="1"/>
  <c r="H1470" i="1" s="1"/>
  <c r="D1469" i="1"/>
  <c r="C1469" i="1"/>
  <c r="H1469" i="1" s="1"/>
  <c r="D1468" i="1"/>
  <c r="C1468" i="1"/>
  <c r="J1468" i="1" s="1"/>
  <c r="D1467" i="1"/>
  <c r="C1467" i="1"/>
  <c r="J1467" i="1" s="1"/>
  <c r="D1466" i="1"/>
  <c r="C1466" i="1"/>
  <c r="J1466" i="1" s="1"/>
  <c r="D1465" i="1"/>
  <c r="C1465" i="1"/>
  <c r="J1465" i="1" s="1"/>
  <c r="D1464" i="1"/>
  <c r="C1464" i="1"/>
  <c r="J1464" i="1" s="1"/>
  <c r="D1463" i="1"/>
  <c r="C1463" i="1"/>
  <c r="J1463" i="1" s="1"/>
  <c r="D1462" i="1"/>
  <c r="C1462" i="1"/>
  <c r="J1462" i="1" s="1"/>
  <c r="D1461" i="1"/>
  <c r="C1461" i="1"/>
  <c r="H1461" i="1" s="1"/>
  <c r="D1460" i="1"/>
  <c r="C1460" i="1"/>
  <c r="J1460" i="1" s="1"/>
  <c r="D1459" i="1"/>
  <c r="C1459" i="1"/>
  <c r="J1459" i="1" s="1"/>
  <c r="D1458" i="1"/>
  <c r="C1458" i="1"/>
  <c r="J1458" i="1" s="1"/>
  <c r="D1457" i="1"/>
  <c r="C1457" i="1"/>
  <c r="J1457" i="1" s="1"/>
  <c r="D1456" i="1"/>
  <c r="C1456" i="1"/>
  <c r="J1456" i="1" s="1"/>
  <c r="D1455" i="1"/>
  <c r="C1455" i="1"/>
  <c r="J1455" i="1" s="1"/>
  <c r="D1454" i="1"/>
  <c r="C1454" i="1"/>
  <c r="H1454" i="1" s="1"/>
  <c r="D1453" i="1"/>
  <c r="C1453" i="1"/>
  <c r="H1453" i="1" s="1"/>
  <c r="D1452" i="1"/>
  <c r="C1452" i="1"/>
  <c r="J1452" i="1" s="1"/>
  <c r="D1451" i="1"/>
  <c r="C1451" i="1"/>
  <c r="J1451" i="1" s="1"/>
  <c r="D1450" i="1"/>
  <c r="C1450" i="1"/>
  <c r="J1450" i="1" s="1"/>
  <c r="D1449" i="1"/>
  <c r="C1449" i="1"/>
  <c r="J1449" i="1" s="1"/>
  <c r="D1448" i="1"/>
  <c r="C1448" i="1"/>
  <c r="J1448" i="1" s="1"/>
  <c r="D1447" i="1"/>
  <c r="C1447" i="1"/>
  <c r="J1447" i="1" s="1"/>
  <c r="D1446" i="1"/>
  <c r="C1446" i="1"/>
  <c r="J1446" i="1" s="1"/>
  <c r="D1445" i="1"/>
  <c r="C1445" i="1"/>
  <c r="J1445" i="1" s="1"/>
  <c r="D1444" i="1"/>
  <c r="C1444" i="1"/>
  <c r="J1444" i="1" s="1"/>
  <c r="D1443" i="1"/>
  <c r="C1443" i="1"/>
  <c r="J1443" i="1" s="1"/>
  <c r="D1442" i="1"/>
  <c r="C1442" i="1"/>
  <c r="J1442" i="1" s="1"/>
  <c r="D1441" i="1"/>
  <c r="C1441" i="1"/>
  <c r="J1441" i="1" s="1"/>
  <c r="D1440" i="1"/>
  <c r="C1440" i="1"/>
  <c r="J1440" i="1" s="1"/>
  <c r="D1439" i="1"/>
  <c r="C1439" i="1"/>
  <c r="J1439" i="1" s="1"/>
  <c r="D1438" i="1"/>
  <c r="C1438" i="1"/>
  <c r="H1438" i="1" s="1"/>
  <c r="D1437" i="1"/>
  <c r="C1437" i="1"/>
  <c r="H1437" i="1" s="1"/>
  <c r="D1436" i="1"/>
  <c r="C1436" i="1"/>
  <c r="H1436" i="1" s="1"/>
  <c r="D1435"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C1214" i="1"/>
  <c r="H1214"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3" i="1"/>
  <c r="C1153" i="1"/>
  <c r="H1153" i="1" s="1"/>
  <c r="D1152" i="1"/>
  <c r="C1152" i="1"/>
  <c r="H1152"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C1046" i="1"/>
  <c r="H1046"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C985" i="1"/>
  <c r="H985" i="1" s="1"/>
  <c r="D984" i="1"/>
  <c r="C984" i="1"/>
  <c r="H8" i="3"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C638" i="1"/>
  <c r="D637" i="1"/>
  <c r="C637" i="1"/>
  <c r="H637" i="1" s="1"/>
  <c r="D632" i="1"/>
  <c r="C632" i="1"/>
  <c r="H632" i="1" s="1"/>
  <c r="D631" i="1"/>
  <c r="C631" i="1"/>
  <c r="H631" i="1" s="1"/>
  <c r="D630" i="1"/>
  <c r="C630" i="1"/>
  <c r="H630" i="1" s="1"/>
  <c r="D629" i="1"/>
  <c r="C629" i="1"/>
  <c r="H629"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2" i="1"/>
  <c r="C522" i="1"/>
  <c r="H522"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4" i="1"/>
  <c r="C414" i="1"/>
  <c r="H414" i="1" s="1"/>
  <c r="D413" i="1"/>
  <c r="C413" i="1"/>
  <c r="H413" i="1" s="1"/>
  <c r="D412" i="1"/>
  <c r="C412" i="1"/>
  <c r="H412" i="1" s="1"/>
  <c r="D411" i="1"/>
  <c r="C411" i="1"/>
  <c r="H411" i="1" s="1"/>
  <c r="D406" i="1"/>
  <c r="C406" i="1"/>
  <c r="H406" i="1" s="1"/>
  <c r="D405" i="1"/>
  <c r="C405" i="1"/>
  <c r="H405" i="1" s="1"/>
  <c r="D404" i="1"/>
  <c r="C404" i="1"/>
  <c r="H404" i="1" s="1"/>
  <c r="D403" i="1"/>
  <c r="C403" i="1"/>
  <c r="H403" i="1" s="1"/>
  <c r="D402" i="1"/>
  <c r="C402" i="1"/>
  <c r="H402"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C345" i="1"/>
  <c r="H345"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C293" i="1"/>
  <c r="H293" i="1" s="1"/>
  <c r="D292" i="1"/>
  <c r="C292" i="1"/>
  <c r="H292" i="1" s="1"/>
  <c r="D291" i="1"/>
  <c r="C291" i="1"/>
  <c r="H291" i="1" s="1"/>
  <c r="D290" i="1"/>
  <c r="C290" i="1"/>
  <c r="H290" i="1" s="1"/>
  <c r="D289" i="1"/>
  <c r="C289" i="1"/>
  <c r="H289" i="1" s="1"/>
  <c r="D288" i="1"/>
  <c r="C288" i="1"/>
  <c r="H288" i="1" s="1"/>
  <c r="D285" i="1"/>
  <c r="C285" i="1"/>
  <c r="H285"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C159" i="1"/>
  <c r="H159"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7" i="1"/>
  <c r="C147" i="1"/>
  <c r="H147"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D2" i="1"/>
  <c r="C2" i="1"/>
  <c r="E644" i="4" l="1"/>
  <c r="D638" i="1" s="1"/>
  <c r="H638" i="1" s="1"/>
  <c r="G2" i="1"/>
  <c r="H2"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7" i="1"/>
  <c r="G638"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M3" i="9"/>
  <c r="G984" i="1"/>
  <c r="H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H1299"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6"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D412" i="4"/>
  <c r="D290" i="4"/>
  <c r="E412" i="4"/>
  <c r="E290" i="4"/>
  <c r="D286" i="1" s="1"/>
  <c r="F6" i="4"/>
  <c r="D413" i="4"/>
  <c r="D291" i="4"/>
  <c r="F289" i="4"/>
  <c r="E413" i="4"/>
  <c r="E291" i="4"/>
  <c r="D287" i="1" s="1"/>
  <c r="F151" i="4"/>
  <c r="H21" i="9"/>
  <c r="G21" i="9"/>
  <c r="E21" i="9" s="1"/>
  <c r="F152" i="4"/>
  <c r="F298" i="4"/>
  <c r="F350" i="4"/>
  <c r="F416" i="4"/>
  <c r="F417" i="4"/>
  <c r="F420" i="4"/>
  <c r="F528" i="4"/>
  <c r="F603" i="4"/>
  <c r="G285" i="9"/>
  <c r="E285" i="9" s="1"/>
  <c r="B285" i="9" s="1"/>
  <c r="G278" i="9"/>
  <c r="E278" i="9" s="1"/>
  <c r="F6" i="5"/>
  <c r="F88" i="5"/>
  <c r="F149" i="5"/>
  <c r="F177" i="5"/>
  <c r="F190" i="5"/>
  <c r="F206" i="5"/>
  <c r="F5" i="6"/>
  <c r="D141" i="6"/>
  <c r="B316" i="9"/>
  <c r="E315" i="9"/>
  <c r="I10" i="3" s="1"/>
  <c r="D42" i="8"/>
  <c r="H19" i="9"/>
  <c r="E19" i="9" s="1"/>
  <c r="B19" i="9" s="1"/>
  <c r="G281" i="9"/>
  <c r="E281" i="9" s="1"/>
  <c r="B281" i="9" s="1"/>
  <c r="G280" i="9"/>
  <c r="E280" i="9" s="1"/>
  <c r="B280" i="9" s="1"/>
  <c r="G279" i="9"/>
  <c r="E279" i="9" s="1"/>
  <c r="B27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K1451" i="9" l="1"/>
  <c r="G314" i="9"/>
  <c r="E314" i="9" s="1"/>
  <c r="B314" i="9" s="1"/>
  <c r="I34" i="3"/>
  <c r="C1517" i="1"/>
  <c r="G313" i="9"/>
  <c r="E313" i="9" s="1"/>
  <c r="F141" i="6"/>
  <c r="H28" i="3"/>
  <c r="C1435" i="1"/>
  <c r="G318" i="9"/>
  <c r="E318" i="9" s="1"/>
  <c r="B278" i="9"/>
  <c r="E277" i="9"/>
  <c r="I8" i="3" s="1"/>
  <c r="B21" i="9"/>
  <c r="E640" i="4"/>
  <c r="E415" i="4"/>
  <c r="D410" i="1" s="1"/>
  <c r="D408" i="1"/>
  <c r="F291" i="4"/>
  <c r="C287" i="1"/>
  <c r="D640" i="4"/>
  <c r="D415" i="4"/>
  <c r="F413" i="4"/>
  <c r="C408" i="1"/>
  <c r="E639" i="4"/>
  <c r="E414" i="4"/>
  <c r="D409" i="1" s="1"/>
  <c r="D407" i="1"/>
  <c r="F290" i="4"/>
  <c r="C286" i="1"/>
  <c r="D639" i="4"/>
  <c r="D414" i="4"/>
  <c r="F412" i="4"/>
  <c r="C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H407" i="1" l="1"/>
  <c r="G407" i="1"/>
  <c r="F414" i="4"/>
  <c r="C409" i="1"/>
  <c r="D641" i="4"/>
  <c r="F639" i="4"/>
  <c r="C633" i="1"/>
  <c r="H286" i="1"/>
  <c r="G286" i="1"/>
  <c r="E641" i="4"/>
  <c r="D633" i="1"/>
  <c r="H408" i="1"/>
  <c r="G408" i="1"/>
  <c r="F415" i="4"/>
  <c r="C410" i="1"/>
  <c r="D642" i="4"/>
  <c r="F640" i="4"/>
  <c r="C634" i="1"/>
  <c r="H287" i="1"/>
  <c r="G287" i="1"/>
  <c r="E642" i="4"/>
  <c r="D634" i="1"/>
  <c r="B318" i="9"/>
  <c r="E317" i="9"/>
  <c r="H1435" i="1"/>
  <c r="G1435" i="1"/>
  <c r="H9" i="3"/>
  <c r="B313" i="9"/>
  <c r="E312" i="9"/>
  <c r="H1517" i="1"/>
  <c r="G1517" i="1"/>
  <c r="H11" i="3"/>
  <c r="N3" i="9" l="1"/>
  <c r="I11" i="3"/>
  <c r="K3" i="9"/>
  <c r="I9" i="3"/>
  <c r="E646" i="4"/>
  <c r="D636" i="1"/>
  <c r="H634" i="1"/>
  <c r="G634" i="1"/>
  <c r="D646" i="4"/>
  <c r="F642" i="4"/>
  <c r="C636" i="1"/>
  <c r="H410" i="1"/>
  <c r="G410" i="1"/>
  <c r="E645" i="4"/>
  <c r="D635" i="1"/>
  <c r="H633" i="1"/>
  <c r="G633" i="1"/>
  <c r="D645" i="4"/>
  <c r="F641" i="4"/>
  <c r="C635" i="1"/>
  <c r="G276" i="9"/>
  <c r="E276" i="9" s="1"/>
  <c r="B276" i="9" s="1"/>
  <c r="H409" i="1"/>
  <c r="G409" i="1"/>
  <c r="H635" i="1" l="1"/>
  <c r="G635" i="1"/>
  <c r="F645" i="4"/>
  <c r="H18" i="3"/>
  <c r="C639" i="1"/>
  <c r="I18" i="3"/>
  <c r="D639" i="1"/>
  <c r="H636" i="1"/>
  <c r="G636" i="1"/>
  <c r="F646" i="4"/>
  <c r="H19" i="3"/>
  <c r="C640" i="1"/>
  <c r="I19" i="3"/>
  <c r="D640" i="1"/>
  <c r="H7" i="3" s="1"/>
  <c r="J3" i="9" l="1"/>
  <c r="H640" i="1"/>
  <c r="G640" i="1"/>
  <c r="H639" i="1"/>
  <c r="G639" i="1"/>
  <c r="H274" i="9" l="1"/>
  <c r="G274" i="9"/>
  <c r="E274" i="9" s="1"/>
  <c r="M272" i="9"/>
  <c r="L272" i="9"/>
  <c r="F272" i="9" s="1"/>
  <c r="H18" i="9"/>
  <c r="G18" i="9"/>
  <c r="E18" i="9" s="1"/>
  <c r="B18" i="9" s="1"/>
  <c r="J17" i="9"/>
  <c r="I17" i="9"/>
  <c r="H17" i="9"/>
  <c r="G17" i="9"/>
  <c r="E17" i="9" s="1"/>
  <c r="B17" i="9" s="1"/>
  <c r="M16" i="9"/>
  <c r="I5" i="9"/>
  <c r="J5" i="9"/>
  <c r="K5" i="9"/>
  <c r="I6" i="9"/>
  <c r="J6" i="9"/>
  <c r="K6" i="9"/>
  <c r="I7" i="9"/>
  <c r="J7" i="9"/>
  <c r="K7" i="9"/>
  <c r="I8" i="9"/>
  <c r="J8" i="9"/>
  <c r="K8" i="9"/>
  <c r="I9" i="9"/>
  <c r="J9" i="9"/>
  <c r="K9" i="9"/>
  <c r="J10" i="9"/>
  <c r="K10" i="9"/>
  <c r="I11" i="9"/>
  <c r="J11" i="9"/>
  <c r="K11" i="9"/>
  <c r="I12" i="9"/>
  <c r="J12" i="9"/>
  <c r="K12" i="9"/>
  <c r="I13" i="9"/>
  <c r="J13" i="9"/>
  <c r="K13" i="9"/>
  <c r="G15" i="9"/>
  <c r="H15" i="9"/>
  <c r="L15" i="9"/>
  <c r="M15" i="9"/>
  <c r="G16" i="9"/>
  <c r="H16" i="9"/>
  <c r="L16" i="9"/>
  <c r="F16" i="9" s="1"/>
  <c r="E16" i="9" l="1"/>
  <c r="B16" i="9" s="1"/>
  <c r="F15" i="9"/>
  <c r="F14" i="9" s="1"/>
  <c r="E15" i="9"/>
  <c r="E13" i="9"/>
  <c r="B13" i="9" s="1"/>
  <c r="E12" i="9"/>
  <c r="B12" i="9" s="1"/>
  <c r="E11" i="9"/>
  <c r="B11" i="9" s="1"/>
  <c r="E10" i="9"/>
  <c r="B10" i="9" s="1"/>
  <c r="E9" i="9"/>
  <c r="B9" i="9" s="1"/>
  <c r="E8" i="9"/>
  <c r="B8" i="9" s="1"/>
  <c r="E7" i="9"/>
  <c r="B7" i="9" s="1"/>
  <c r="E6" i="9"/>
  <c r="B6" i="9" s="1"/>
  <c r="E5" i="9"/>
  <c r="B272" i="9"/>
  <c r="F20" i="9"/>
  <c r="B274" i="9"/>
  <c r="E20" i="9"/>
  <c r="I7" i="3" s="1"/>
  <c r="B5" i="9" l="1"/>
  <c r="E4" i="9"/>
  <c r="B15" i="9"/>
  <c r="E14" i="9"/>
  <c r="F3"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<sst xmlns="http://schemas.openxmlformats.org/spreadsheetml/2006/main" count="4374" uniqueCount="3426">
  <si>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</si>
  <si>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</si>
  <si>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</si>
  <si>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</si>
  <si>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</si>
  <si>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</si>
  <si>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</si>
  <si>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</si>
  <si>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</si>
  <si>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</si>
  <si>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</si>
  <si>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</si>
  <si>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</si>
  <si>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</si>
  <si>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</si>
  <si>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</si>
  <si>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</si>
  <si>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</si>
  <si>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</si>
  <si>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</si>
  <si>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</si>
  <si>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</si>
  <si>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</si>
  <si>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</si>
  <si>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</si>
  <si>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</si>
  <si>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</si>
  <si>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</si>
  <si>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</si>
  <si>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</si>
  <si>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</si>
  <si>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</si>
  <si>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</si>
  <si>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</si>
  <si>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</si>
  <si>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</si>
  <si>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</si>
  <si>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</si>
  <si>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</si>
  <si>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</si>
  <si>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</si>
  <si>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</si>
  <si>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</si>
  <si>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</si>
  <si>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</si>
  <si>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</si>
  <si>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</si>
  <si>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</si>
  <si>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15472 - O.Š. JURE KAŠTELANA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</si>
  <si>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</si>
  <si>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</si>
  <si>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</si>
  <si>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</si>
  <si>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</si>
  <si>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</si>
  <si>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</si>
  <si>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</si>
  <si>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</si>
  <si>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</si>
  <si>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</si>
  <si>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</si>
  <si>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</si>
  <si>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</si>
  <si>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</si>
  <si>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</si>
  <si>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</si>
  <si>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</si>
  <si>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</si>
  <si>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</si>
  <si>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</si>
  <si>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</si>
  <si>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</si>
  <si>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</si>
  <si>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</si>
  <si>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</si>
  <si>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</si>
  <si>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</si>
  <si>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</si>
  <si>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</si>
  <si>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</si>
  <si>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</si>
  <si>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</si>
  <si>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</si>
  <si>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</si>
  <si>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</si>
  <si>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</si>
  <si>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</si>
  <si>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</si>
  <si>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</si>
  <si>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</si>
  <si>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</si>
  <si>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</si>
  <si>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</si>
  <si>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</si>
  <si>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</si>
  <si>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</si>
  <si>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</si>
  <si>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</si>
  <si>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</si>
  <si>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</si>
  <si>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</si>
  <si>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</si>
  <si>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</si>
  <si>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</si>
  <si>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</si>
  <si>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</si>
  <si>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</si>
  <si>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</si>
  <si>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</si>
  <si>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</si>
  <si>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</si>
  <si>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</si>
  <si>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</si>
  <si>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</si>
  <si>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</si>
  <si>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</si>
  <si>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</si>
  <si>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</si>
  <si>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</si>
  <si>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</si>
  <si>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</si>
  <si>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</si>
  <si>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</si>
  <si>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</si>
  <si>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</si>
  <si>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</si>
  <si>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</si>
  <si>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</si>
  <si>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</si>
  <si>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</si>
  <si>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</si>
  <si>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</si>
  <si>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</si>
  <si>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</si>
  <si>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</si>
  <si>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</si>
  <si>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</si>
  <si>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</si>
  <si>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</si>
  <si>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</si>
  <si>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</si>
  <si>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</si>
  <si>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</si>
  <si>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</si>
  <si>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</si>
  <si>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</si>
  <si>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</si>
  <si>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</si>
  <si>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</si>
  <si>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</si>
  <si>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</si>
  <si>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</si>
  <si>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</si>
  <si>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</si>
  <si>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</si>
  <si>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</si>
  <si>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</si>
  <si>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</si>
  <si>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</si>
  <si>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</si>
  <si>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</si>
  <si>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</si>
  <si>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</si>
  <si>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</si>
  <si>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</si>
  <si>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</si>
  <si>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</si>
  <si>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</si>
  <si>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</si>
  <si>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</si>
  <si>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</si>
  <si>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</si>
  <si>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</si>
  <si>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</si>
  <si>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</si>
  <si>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</si>
  <si>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</si>
  <si>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</si>
  <si>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</si>
  <si>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</si>
  <si>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</si>
  <si>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</si>
  <si>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</si>
  <si>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</si>
  <si>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</si>
  <si>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</si>
  <si>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</si>
  <si>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</si>
  <si>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</si>
  <si>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</si>
  <si>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</si>
  <si>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</si>
  <si>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</si>
  <si>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</si>
  <si>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</si>
  <si>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</si>
  <si>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</si>
  <si>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</si>
  <si>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</si>
  <si>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</si>
  <si>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</si>
  <si>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</si>
  <si>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</si>
  <si>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</si>
  <si>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</si>
  <si>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</si>
  <si>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</si>
  <si>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</si>
  <si>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</si>
  <si>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</si>
  <si>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</si>
  <si>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</si>
  <si>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</si>
  <si>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</si>
  <si>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</si>
  <si>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</si>
  <si>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</si>
  <si>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</si>
  <si>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</si>
  <si>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</si>
  <si>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</si>
  <si>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</si>
  <si>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</si>
  <si>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</si>
  <si>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</si>
  <si>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</si>
  <si>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</si>
  <si>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</si>
  <si>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</si>
  <si>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</si>
  <si>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</si>
  <si>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</si>
  <si>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</si>
  <si>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</si>
  <si>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</si>
  <si>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</si>
  <si>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</si>
  <si>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</si>
  <si>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</si>
  <si>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</si>
  <si>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</si>
  <si>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</si>
  <si>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</si>
  <si>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</si>
  <si>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</si>
  <si>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</si>
  <si>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</si>
  <si>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</si>
  <si>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</si>
  <si>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</si>
  <si>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</si>
  <si>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</si>
  <si>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</si>
  <si>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</si>
  <si>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</si>
  <si>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</si>
  <si>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</si>
  <si>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</si>
  <si>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</si>
  <si>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</si>
  <si>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</si>
  <si>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</si>
  <si>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</si>
  <si>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</si>
  <si>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</si>
  <si>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</si>
  <si>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</si>
  <si>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</si>
  <si>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</si>
  <si>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</si>
  <si>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</si>
  <si>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</si>
  <si>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</si>
  <si>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</si>
  <si>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</si>
  <si>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</si>
  <si>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</si>
  <si>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</si>
  <si>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</si>
  <si>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</si>
  <si>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</si>
  <si>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</si>
  <si>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</si>
  <si>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</si>
  <si>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</si>
  <si>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</si>
  <si>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</si>
  <si>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</si>
  <si>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</si>
  <si>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</si>
  <si>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</si>
  <si>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</si>
  <si>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</si>
  <si>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</si>
  <si>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</si>
  <si>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</si>
  <si>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</si>
  <si>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</si>
  <si>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</si>
  <si>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</si>
  <si>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</si>
  <si>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</si>
  <si>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</si>
  <si>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</si>
  <si>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</si>
  <si>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</si>
  <si>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</si>
  <si>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</si>
  <si>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</si>
  <si>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</si>
  <si>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</si>
  <si>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</si>
  <si>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</si>
  <si>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</si>
  <si>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</si>
  <si>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</si>
  <si>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</si>
  <si>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</si>
  <si>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</si>
  <si>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</si>
  <si>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</si>
  <si>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</si>
  <si>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</si>
  <si>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</si>
  <si>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</si>
  <si>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</si>
  <si>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</si>
  <si>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</si>
  <si>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</si>
  <si>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</si>
  <si>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</si>
  <si>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</si>
  <si>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</si>
  <si>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</si>
  <si>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</si>
  <si>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</si>
  <si>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</si>
  <si>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</si>
  <si>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</si>
  <si>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</si>
  <si>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</si>
  <si>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</si>
  <si>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</si>
  <si>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</si>
  <si>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</si>
  <si>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</si>
  <si>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</si>
  <si>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</si>
  <si>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</si>
  <si>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</si>
  <si>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</si>
  <si>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</si>
  <si>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</si>
  <si>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</si>
  <si>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</si>
  <si>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</si>
  <si>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</si>
  <si>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</si>
  <si>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</si>
  <si>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</si>
  <si>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</si>
  <si>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</si>
  <si>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</si>
  <si>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</si>
  <si>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</si>
  <si>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</si>
  <si>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</si>
  <si>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</si>
  <si>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</si>
  <si>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</si>
  <si>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</si>
  <si>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</si>
  <si>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</si>
  <si>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</si>
  <si>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</si>
  <si>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</si>
  <si>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</si>
  <si>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</si>
  <si>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</si>
  <si>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</si>
  <si>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</si>
  <si>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</si>
  <si>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</si>
  <si>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</si>
  <si>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</si>
  <si>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</si>
  <si>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</si>
  <si>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</si>
  <si>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</si>
  <si>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</si>
  <si>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</si>
  <si>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</si>
  <si>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</si>
  <si>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</si>
  <si>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</si>
  <si>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</si>
  <si>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</si>
  <si>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</si>
  <si>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</si>
  <si>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</si>
  <si>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</si>
  <si>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</si>
  <si>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</si>
  <si>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</si>
  <si>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</si>
  <si>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</si>
  <si>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</si>
  <si>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</si>
  <si>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</si>
  <si>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</si>
  <si>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</si>
  <si>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</si>
  <si>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</si>
  <si>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</si>
  <si>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</si>
  <si>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</si>
  <si>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</si>
  <si>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</si>
  <si>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</si>
  <si>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</si>
  <si>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</si>
  <si>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</si>
  <si>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</si>
  <si>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</si>
  <si>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</si>
  <si>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</si>
  <si>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</si>
  <si>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</si>
  <si>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</si>
  <si>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</si>
  <si>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</si>
  <si>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</si>
  <si>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</si>
  <si>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</si>
  <si>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</si>
  <si>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</si>
  <si>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</si>
  <si>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</si>
  <si>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</si>
  <si>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</si>
  <si>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</si>
  <si>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</si>
  <si>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</si>
  <si>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</si>
  <si>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</si>
  <si>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</si>
  <si>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</si>
  <si>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</si>
  <si>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</si>
  <si>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</si>
  <si>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</si>
  <si>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</si>
  <si>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</si>
  <si>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</si>
  <si>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</si>
  <si>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</si>
  <si>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</si>
  <si>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</si>
  <si>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</si>
  <si>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</si>
  <si>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</si>
  <si>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</si>
  <si>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</si>
  <si>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</si>
  <si>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</si>
  <si>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</si>
  <si>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</si>
  <si>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</si>
  <si>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</si>
  <si>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</si>
  <si>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</si>
  <si>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</si>
  <si>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</si>
  <si>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</si>
  <si>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</si>
  <si>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</si>
  <si>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</si>
  <si>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</si>
  <si>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</si>
  <si>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</si>
  <si>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</si>
  <si>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</si>
  <si>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</si>
  <si>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</si>
  <si>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</si>
  <si>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</si>
  <si>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</si>
  <si>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</si>
  <si>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</si>
  <si>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</si>
  <si>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</si>
  <si>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</si>
  <si>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</si>
  <si>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</si>
  <si>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</si>
  <si>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</si>
  <si>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</si>
  <si>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</si>
  <si>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</si>
  <si>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</si>
  <si>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</si>
  <si>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</si>
  <si>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</si>
  <si>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</si>
  <si>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</si>
  <si>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</si>
  <si>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</si>
  <si>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</si>
  <si>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</si>
  <si>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</si>
  <si>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</si>
  <si>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</si>
  <si>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</si>
  <si>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</si>
  <si>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</si>
  <si>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</si>
  <si>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</si>
  <si>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</si>
  <si>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</si>
  <si>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</si>
  <si>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</si>
  <si>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</si>
  <si>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</si>
  <si>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</si>
  <si>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</si>
  <si>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</si>
  <si>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</si>
  <si>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</si>
  <si>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</si>
  <si>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</si>
  <si>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</si>
  <si>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</si>
  <si>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</si>
  <si>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</si>
  <si>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</si>
  <si>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</si>
  <si>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</si>
  <si>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</si>
  <si>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</si>
  <si>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</si>
  <si>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</si>
  <si>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</si>
  <si>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</si>
  <si>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</si>
  <si>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</si>
  <si>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</si>
  <si>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</si>
  <si>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</si>
  <si>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</si>
  <si>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</si>
  <si>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</si>
  <si>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</si>
  <si>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</si>
  <si>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</si>
  <si>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</si>
  <si>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</si>
  <si>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</si>
  <si>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</si>
  <si>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</si>
  <si>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</si>
  <si>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</si>
  <si>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</si>
  <si>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</si>
  <si>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</si>
  <si>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</si>
  <si>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</si>
  <si>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</si>
  <si>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</si>
  <si>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</si>
  <si>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</si>
  <si>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</si>
  <si>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</si>
  <si>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</si>
  <si>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</si>
  <si>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</si>
  <si>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</si>
  <si>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</si>
  <si>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</si>
  <si>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</si>
  <si>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</si>
  <si>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</si>
  <si>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</si>
  <si>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</si>
  <si>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</si>
  <si>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</si>
  <si>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</si>
  <si>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</si>
  <si>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</si>
  <si>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</si>
  <si>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</si>
  <si>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</si>
  <si>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</si>
  <si>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</si>
  <si>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</si>
  <si>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</si>
  <si>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</si>
  <si>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</si>
  <si>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</si>
  <si>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</si>
  <si>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</si>
  <si>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</si>
  <si>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</si>
  <si>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</si>
  <si>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</si>
  <si>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</si>
  <si>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</si>
  <si>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</si>
  <si>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</si>
  <si>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</si>
  <si>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</si>
  <si>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</si>
  <si>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</si>
  <si>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</si>
  <si>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</si>
  <si>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</si>
  <si>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</si>
  <si>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</si>
  <si>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</si>
  <si>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</si>
  <si>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</si>
  <si>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</si>
  <si>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</si>
  <si>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</si>
  <si>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</si>
  <si>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</si>
  <si>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</si>
  <si>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</si>
  <si>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</si>
  <si>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</si>
  <si>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</si>
  <si>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</si>
  <si>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</si>
  <si>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</si>
  <si>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</si>
  <si>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</si>
  <si>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</si>
  <si>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</si>
  <si>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</si>
  <si>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</si>
  <si>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</si>
  <si>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</si>
  <si>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</si>
  <si>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</si>
  <si>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</si>
  <si>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</si>
  <si>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</si>
  <si>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</si>
  <si>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</si>
  <si>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</si>
  <si>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</si>
  <si>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</si>
  <si>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</si>
  <si>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</si>
  <si>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</si>
  <si>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</si>
  <si>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</si>
  <si>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</si>
  <si>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</si>
  <si>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</si>
  <si>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</si>
  <si>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</si>
  <si>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</si>
  <si>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</si>
  <si>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</si>
  <si>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</si>
  <si>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</si>
  <si>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</si>
  <si>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</si>
  <si>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</si>
  <si>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</si>
  <si>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</si>
  <si>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</si>
  <si>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</si>
  <si>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</si>
  <si>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</si>
  <si>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</si>
  <si>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</si>
  <si>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</si>
  <si>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</si>
  <si>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</si>
  <si>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</si>
  <si>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</si>
  <si>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</si>
  <si>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</si>
  <si>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</si>
  <si>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</si>
  <si>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</si>
  <si>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</si>
  <si>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</si>
  <si>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</si>
  <si>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</si>
  <si>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</si>
  <si>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</si>
  <si>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</si>
  <si>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</si>
  <si>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</si>
  <si>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</si>
  <si>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</si>
  <si>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</si>
  <si>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</si>
  <si>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</si>
  <si>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</si>
  <si>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</si>
  <si>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</si>
  <si>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</si>
  <si>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</si>
  <si>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</si>
  <si>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</si>
  <si>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</si>
  <si>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</si>
  <si>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</si>
  <si>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</si>
  <si>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</si>
  <si>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</si>
  <si>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</si>
  <si>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</si>
  <si>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</si>
  <si>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</si>
  <si>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</si>
  <si>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</si>
  <si>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</si>
  <si>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</si>
  <si>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</si>
  <si>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</si>
  <si>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</si>
  <si>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</si>
  <si>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</si>
  <si>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</si>
  <si>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</si>
  <si>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</si>
  <si>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</si>
  <si>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</si>
  <si>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</si>
  <si>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</si>
  <si>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</si>
  <si>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</si>
  <si>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</si>
  <si>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</si>
  <si>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</si>
  <si>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</si>
  <si>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</si>
  <si>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</si>
  <si>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</si>
  <si>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</si>
  <si>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</si>
  <si>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</si>
  <si>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</si>
  <si>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</si>
  <si>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</si>
  <si>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</si>
  <si>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</si>
  <si>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</si>
  <si>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</si>
  <si>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</si>
  <si>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</si>
  <si>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</si>
  <si>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</si>
  <si>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</si>
  <si>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</si>
  <si>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</si>
  <si>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</si>
  <si>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</si>
  <si>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</si>
  <si>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</si>
  <si>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</si>
  <si>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</si>
  <si>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</si>
  <si>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</si>
  <si>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</si>
  <si>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</si>
  <si>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</si>
  <si>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</si>
  <si>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</si>
  <si>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</si>
  <si>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</si>
  <si>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</si>
  <si>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</si>
  <si>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</si>
  <si>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</si>
  <si>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</si>
  <si>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</si>
  <si>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</si>
  <si>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</si>
  <si>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</si>
  <si>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</si>
  <si>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</si>
  <si>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</si>
  <si>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</si>
  <si>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</si>
  <si>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</si>
  <si>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</si>
  <si>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</si>
  <si>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</si>
  <si>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</si>
  <si>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</si>
  <si>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</si>
  <si>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</si>
  <si>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</si>
  <si>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</si>
  <si>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</si>
  <si>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</si>
  <si>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</si>
  <si>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</si>
  <si>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</si>
  <si>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</si>
  <si>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</si>
  <si>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</si>
  <si>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</si>
  <si>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</si>
  <si>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</si>
  <si>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</si>
  <si>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</si>
  <si>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</si>
  <si>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</si>
  <si>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</si>
  <si>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</si>
  <si>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</si>
  <si>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</si>
  <si>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</si>
  <si>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</si>
  <si>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</si>
  <si>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</si>
  <si>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</si>
  <si>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</si>
  <si>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</si>
  <si>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</si>
  <si>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</si>
  <si>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</si>
  <si>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</si>
  <si>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</si>
  <si>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</si>
  <si>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</si>
  <si>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</si>
  <si>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</si>
  <si>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</si>
  <si>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</si>
  <si>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</si>
  <si>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</si>
  <si>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</si>
  <si>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</si>
  <si>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</si>
  <si>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</si>
  <si>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</si>
  <si>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</si>
  <si>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</si>
  <si>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</si>
  <si>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</si>
  <si>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</si>
  <si>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</si>
  <si>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</si>
  <si>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</si>
  <si>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</si>
  <si>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</si>
  <si>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</si>
  <si>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</si>
  <si>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</si>
  <si>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</si>
  <si>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</si>
  <si>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</si>
  <si>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</si>
  <si>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</si>
  <si>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</si>
  <si>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</si>
  <si>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</si>
  <si>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</si>
  <si>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</si>
  <si>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</si>
  <si>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</si>
  <si>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</si>
  <si>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</si>
  <si>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</si>
  <si>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</si>
  <si>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</si>
  <si>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</si>
  <si>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</si>
  <si>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</si>
  <si>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</si>
  <si>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</si>
  <si>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</si>
  <si>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</si>
  <si>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</si>
  <si>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</si>
  <si>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</si>
  <si>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</si>
  <si>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</si>
  <si>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</si>
  <si>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</si>
  <si>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</si>
  <si>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</si>
  <si>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</si>
  <si>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</si>
  <si>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</si>
  <si>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</si>
  <si>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</si>
  <si>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</si>
  <si>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</si>
  <si>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</si>
  <si>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</si>
  <si>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</si>
  <si>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</si>
  <si>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</si>
  <si>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</si>
  <si>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</si>
  <si>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</si>
  <si>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</si>
  <si>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</si>
  <si>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</si>
  <si>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</si>
  <si>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</si>
  <si>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</si>
  <si>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</si>
  <si>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</si>
  <si>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</si>
  <si>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</si>
  <si>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</si>
  <si>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</si>
  <si>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</si>
  <si>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</si>
  <si>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</si>
  <si>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</si>
  <si>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</si>
  <si>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</si>
  <si>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</si>
  <si>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</si>
  <si>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</si>
  <si>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</si>
  <si>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</si>
  <si>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</si>
  <si>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</si>
  <si>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</si>
  <si>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</si>
  <si>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</si>
  <si>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</si>
  <si>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</si>
  <si>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</si>
  <si>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</si>
  <si>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</si>
  <si>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</si>
  <si>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</si>
  <si>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</si>
  <si>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</si>
  <si>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</si>
  <si>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</si>
  <si>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</si>
  <si>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</si>
  <si>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</si>
  <si>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</si>
  <si>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</si>
  <si>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</si>
  <si>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</si>
  <si>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</si>
  <si>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</si>
  <si>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</si>
  <si>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</si>
  <si>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</si>
  <si>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</si>
  <si>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</si>
  <si>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</si>
  <si>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</si>
  <si>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</si>
  <si>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</si>
  <si>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</si>
  <si>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</si>
  <si>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</si>
  <si>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</si>
  <si>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</si>
  <si>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</si>
  <si>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</si>
  <si>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</si>
  <si>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</si>
  <si>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</si>
  <si>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</si>
  <si>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</si>
  <si>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</si>
  <si>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</si>
  <si>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</si>
  <si>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</si>
  <si>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</si>
  <si>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</si>
  <si>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</si>
  <si>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</si>
  <si>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</si>
  <si>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</si>
  <si>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</si>
  <si>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</si>
  <si>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</si>
  <si>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</si>
  <si>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</si>
  <si>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</si>
  <si>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</si>
  <si>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</si>
  <si>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</si>
  <si>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</si>
  <si>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</si>
  <si>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</si>
  <si>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</si>
  <si>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</si>
  <si>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</si>
  <si>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</si>
  <si>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</si>
  <si>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</si>
  <si>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</si>
  <si>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</si>
  <si>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</si>
  <si>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</si>
  <si>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</si>
  <si>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</si>
  <si>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</si>
  <si>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</si>
  <si>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</si>
  <si>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</si>
  <si>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</si>
  <si>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</si>
  <si>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</si>
  <si>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</si>
  <si>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</si>
  <si>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</si>
  <si>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</si>
  <si>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</si>
  <si>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</si>
  <si>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</si>
  <si>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</si>
  <si>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</si>
  <si>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</si>
  <si>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</si>
  <si>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</si>
  <si>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</si>
  <si>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</si>
  <si>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</si>
  <si>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</si>
  <si>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</si>
  <si>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</si>
  <si>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</si>
  <si>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</si>
  <si>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</si>
  <si>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</si>
  <si>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</si>
  <si>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</si>
  <si>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</si>
  <si>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</si>
  <si>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</si>
  <si>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</si>
  <si>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</si>
  <si>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</si>
  <si>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</si>
  <si>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</si>
  <si>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</si>
  <si>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</si>
  <si>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</si>
  <si>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</si>
  <si>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</si>
  <si>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</si>
  <si>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</si>
  <si>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</si>
  <si>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</si>
  <si>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</si>
  <si>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</si>
  <si>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</si>
  <si>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</si>
  <si>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</si>
  <si>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</si>
  <si>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</si>
  <si>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</si>
  <si>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</si>
  <si>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</si>
  <si>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</si>
  <si>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</si>
  <si>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</si>
  <si>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</si>
  <si>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</si>
  <si>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</si>
  <si>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</si>
  <si>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</si>
  <si>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</si>
  <si>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</si>
  <si>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</si>
  <si>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</si>
  <si>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</si>
  <si>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</si>
  <si>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</si>
  <si>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</si>
  <si>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</si>
  <si>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</si>
  <si>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</si>
  <si>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</si>
  <si>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</si>
  <si>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</si>
  <si>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</si>
  <si>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</si>
  <si>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</si>
  <si>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</si>
  <si>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</si>
  <si>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</si>
  <si>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</si>
  <si>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</si>
  <si>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</si>
  <si>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</si>
  <si>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</si>
  <si>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</si>
  <si>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</si>
  <si>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</si>
  <si>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</si>
  <si>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</si>
  <si>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</si>
  <si>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</si>
  <si>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</si>
  <si>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</si>
  <si>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</si>
  <si>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</si>
  <si>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</si>
  <si>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</si>
  <si>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</si>
  <si>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</si>
  <si>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</si>
  <si>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</si>
  <si>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</si>
  <si>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</si>
  <si>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</si>
  <si>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</si>
  <si>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</si>
  <si>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</si>
  <si>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</si>
  <si>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</si>
  <si>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</si>
  <si>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</si>
  <si>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</si>
  <si>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</si>
  <si>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</si>
  <si>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</si>
  <si>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</si>
  <si>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</si>
  <si>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</si>
  <si>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</si>
  <si>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</si>
  <si>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</si>
  <si>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</si>
  <si>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</si>
  <si>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</si>
  <si>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</si>
  <si>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</si>
  <si>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</si>
  <si>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</si>
  <si>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</si>
  <si>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</si>
  <si>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</si>
  <si>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</si>
  <si>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</si>
  <si>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</si>
  <si>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</si>
  <si>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</si>
  <si>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</si>
  <si>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</si>
  <si>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</si>
  <si>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</si>
  <si>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</si>
  <si>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</si>
  <si>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</si>
  <si>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</si>
  <si>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</si>
  <si>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</si>
  <si>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</si>
  <si>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</si>
  <si>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</si>
  <si>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</si>
  <si>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</si>
  <si>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</si>
  <si>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</si>
  <si>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</si>
  <si>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</si>
  <si>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</si>
  <si>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</si>
  <si>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</si>
  <si>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</si>
  <si>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</si>
  <si>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</si>
  <si>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</si>
  <si>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</si>
  <si>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</si>
  <si>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</si>
  <si>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</si>
  <si>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</si>
  <si>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</si>
  <si>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</si>
  <si>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</si>
  <si>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</si>
  <si>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</si>
  <si>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</si>
  <si>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</si>
  <si>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</si>
  <si>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</si>
  <si>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</si>
  <si>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</si>
  <si>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</si>
  <si>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</si>
  <si>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</si>
  <si>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</si>
  <si>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</si>
  <si>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</si>
  <si>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</si>
  <si>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</si>
  <si>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</si>
  <si>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</si>
  <si>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</si>
  <si>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</si>
  <si>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</si>
  <si>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</si>
  <si>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</si>
  <si>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</si>
  <si>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</si>
  <si>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</si>
  <si>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</si>
  <si>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</si>
  <si>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</si>
  <si>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</si>
  <si>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</si>
  <si>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</si>
  <si>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</si>
  <si>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</si>
  <si>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</si>
  <si>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</si>
  <si>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</si>
  <si>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</si>
  <si>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</si>
  <si>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</si>
  <si>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</si>
  <si>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</si>
  <si>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</si>
  <si>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</si>
  <si>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</si>
  <si>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</si>
  <si>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</si>
  <si>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</si>
  <si>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</si>
  <si>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</si>
  <si>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</si>
  <si>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</si>
  <si>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</si>
  <si>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</si>
  <si>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</si>
  <si>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</si>
  <si>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</si>
  <si>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</si>
  <si>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</si>
  <si>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</si>
  <si>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</si>
  <si>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</si>
  <si>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</si>
  <si>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</si>
  <si>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</si>
  <si>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</si>
  <si>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</si>
  <si>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</si>
  <si>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</si>
  <si>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</si>
  <si>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</si>
  <si>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</si>
  <si>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</si>
  <si>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</si>
  <si>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</si>
  <si>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</si>
  <si>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</si>
  <si>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</si>
  <si>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</si>
  <si>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</si>
  <si>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</si>
  <si>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</si>
  <si>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</si>
  <si>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</si>
  <si>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</si>
  <si>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</si>
  <si>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</si>
  <si>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</si>
  <si>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</si>
  <si>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</si>
  <si>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</si>
  <si>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</si>
  <si>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</si>
  <si>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</si>
  <si>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</si>
  <si>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</si>
  <si>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</si>
  <si>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</si>
  <si>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</si>
  <si>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</si>
  <si>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</si>
  <si>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</si>
  <si>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</si>
  <si>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</si>
  <si>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</si>
  <si>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</si>
  <si>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</si>
  <si>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</si>
  <si>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</si>
  <si>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</si>
  <si>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</si>
  <si>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</si>
  <si>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</si>
  <si>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</si>
  <si>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</si>
  <si>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</si>
  <si>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</si>
  <si>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</si>
  <si>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</si>
  <si>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</si>
  <si>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</si>
  <si>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</si>
  <si>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</si>
  <si>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</si>
  <si>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</si>
  <si>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</si>
  <si>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</si>
  <si>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</si>
  <si>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</si>
  <si>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</si>
  <si>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</si>
  <si>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</si>
  <si>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</si>
  <si>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</si>
  <si>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</si>
  <si>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</si>
  <si>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</si>
  <si>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</si>
  <si>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</si>
  <si>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</si>
  <si>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</si>
  <si>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</si>
  <si>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</si>
  <si>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</si>
  <si>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</si>
  <si>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</si>
  <si>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</si>
  <si>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</si>
  <si>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</si>
  <si>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</si>
  <si>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</si>
  <si>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</si>
  <si>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</si>
  <si>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</si>
  <si>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</si>
  <si>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</si>
  <si>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</si>
  <si>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</si>
  <si>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</si>
  <si>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</si>
  <si>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</si>
  <si>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</si>
  <si>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</si>
  <si>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</si>
  <si>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</si>
  <si>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</si>
  <si>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</si>
  <si>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</si>
  <si>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</si>
  <si>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</si>
  <si>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</si>
  <si>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</si>
  <si>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</si>
  <si>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</si>
  <si>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</si>
  <si>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</si>
  <si>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</si>
  <si>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</si>
  <si>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</si>
  <si>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</si>
  <si>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</si>
  <si>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</si>
  <si>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</si>
  <si>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</si>
  <si>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</si>
  <si>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</si>
  <si>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</si>
  <si>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</si>
  <si>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</si>
  <si>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</si>
  <si>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</si>
  <si>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</si>
  <si>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</si>
  <si>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</si>
  <si>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</si>
  <si>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</si>
  <si>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</si>
  <si>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</si>
  <si>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</si>
  <si>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</si>
  <si>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</si>
  <si>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</si>
  <si>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</si>
  <si>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</si>
  <si>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</si>
  <si>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</si>
  <si>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</si>
  <si>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</si>
  <si>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</si>
  <si>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</si>
  <si>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</si>
  <si>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</si>
  <si>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</si>
  <si>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</si>
  <si>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</si>
  <si>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</si>
  <si>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</si>
  <si>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</si>
  <si>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</si>
  <si>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</si>
  <si>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</si>
  <si>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</si>
  <si>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</si>
  <si>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</si>
  <si>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</si>
  <si>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</si>
  <si>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</si>
  <si>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</si>
  <si>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</si>
  <si>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</si>
  <si>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</si>
  <si>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</si>
  <si>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</si>
  <si>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</si>
  <si>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</si>
  <si>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</si>
  <si>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</si>
  <si>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</si>
  <si>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</si>
  <si>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</si>
  <si>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</si>
  <si>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</si>
  <si>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</si>
  <si>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</si>
  <si>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</si>
  <si>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</si>
  <si>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</si>
  <si>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</si>
  <si>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</si>
  <si>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</si>
  <si>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</si>
  <si>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</si>
  <si>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</si>
  <si>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</si>
  <si>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</si>
  <si>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</si>
  <si>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</si>
  <si>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</si>
  <si>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</si>
  <si>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</si>
  <si>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</si>
  <si>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</si>
  <si>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</si>
  <si>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</si>
  <si>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</si>
  <si>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</si>
  <si>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</si>
  <si>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</si>
  <si>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</si>
  <si>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</si>
  <si>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</si>
  <si>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</si>
  <si>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</si>
  <si>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</si>
  <si>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</si>
  <si>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</si>
  <si>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</si>
  <si>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</si>
  <si>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</si>
  <si>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</si>
  <si>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</si>
  <si>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</si>
  <si>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</si>
  <si>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</si>
  <si>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</si>
  <si>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</si>
  <si>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</si>
  <si>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</si>
  <si>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</si>
  <si>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</si>
  <si>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</si>
  <si>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</si>
  <si>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</si>
  <si>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</si>
  <si>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</si>
  <si>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</si>
  <si>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</si>
  <si>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</si>
  <si>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</si>
  <si>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</si>
  <si>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</si>
  <si>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</si>
  <si>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</si>
  <si>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</si>
  <si>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</si>
  <si>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</si>
  <si>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</si>
  <si>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</si>
  <si>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</si>
  <si>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</si>
  <si>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</si>
  <si>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</si>
  <si>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</si>
  <si>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</si>
  <si>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</si>
  <si>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</si>
  <si>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</si>
  <si>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</si>
  <si>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</si>
  <si>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</si>
  <si>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</si>
  <si>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</si>
  <si>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</si>
  <si>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</si>
  <si>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</si>
  <si>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</si>
  <si>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</si>
  <si>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</si>
  <si>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</si>
  <si>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</si>
  <si>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</si>
  <si>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</si>
  <si>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</si>
  <si>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</si>
  <si>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</si>
  <si>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</si>
  <si>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</si>
  <si>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</si>
  <si>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</si>
  <si>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</si>
  <si>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</si>
  <si>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</si>
  <si>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</si>
  <si>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</si>
  <si>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</si>
  <si>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</si>
  <si>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</si>
  <si>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</si>
  <si>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</si>
  <si>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</si>
  <si>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</si>
  <si>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</si>
  <si>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</si>
  <si>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</si>
  <si>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</si>
  <si>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</si>
  <si>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</si>
  <si>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</si>
  <si>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</si>
  <si>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</si>
  <si>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</si>
  <si>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</si>
  <si>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</si>
  <si>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</si>
  <si>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</si>
  <si>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</si>
  <si>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</si>
  <si>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</si>
  <si>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</si>
  <si>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</si>
  <si>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</si>
  <si>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</si>
  <si>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</si>
  <si>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</si>
  <si>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</si>
  <si>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</si>
  <si>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</si>
  <si>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</si>
  <si>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</si>
  <si>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</si>
  <si>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</si>
  <si>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</si>
  <si>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</si>
  <si>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</si>
  <si>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</si>
  <si>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</si>
  <si>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</si>
  <si>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</si>
  <si>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</si>
  <si>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</si>
  <si>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</si>
  <si>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</si>
  <si>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</si>
  <si>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</si>
  <si>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</si>
  <si>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</si>
  <si>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</si>
  <si>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</si>
  <si>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</si>
  <si>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</si>
  <si>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</si>
  <si>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</si>
  <si>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</si>
  <si>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</si>
  <si>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</si>
  <si>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</si>
  <si>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</si>
  <si>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</si>
  <si>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</si>
  <si>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</si>
  <si>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</si>
  <si>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</si>
  <si>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</si>
  <si>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</si>
  <si>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</si>
  <si>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</si>
  <si>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</si>
  <si>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</si>
  <si>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</si>
  <si>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</si>
  <si>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</si>
  <si>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</si>
  <si>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</si>
  <si>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</si>
  <si>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</si>
  <si>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</si>
  <si>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</si>
  <si>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</si>
  <si>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</si>
  <si>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</si>
  <si>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</si>
  <si>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</si>
  <si>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</si>
  <si>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</si>
  <si>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</si>
  <si>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</si>
  <si>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</si>
  <si>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</si>
  <si>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</si>
  <si>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</si>
  <si>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</si>
  <si>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</si>
  <si>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</si>
  <si>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</si>
  <si>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</si>
  <si>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</si>
  <si>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</si>
  <si>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</si>
  <si>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</si>
  <si>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</si>
  <si>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</si>
  <si>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</si>
  <si>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</si>
  <si>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</si>
  <si>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</si>
  <si>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</si>
  <si>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</si>
  <si>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</si>
  <si>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</si>
  <si>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</si>
  <si>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</si>
  <si>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</si>
  <si>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</si>
  <si>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</si>
  <si>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</si>
  <si>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</si>
  <si>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</si>
  <si>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</si>
  <si>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</si>
  <si>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</si>
  <si>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</si>
  <si>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</si>
  <si>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</si>
  <si>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</si>
  <si>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</si>
  <si>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</si>
  <si>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</si>
  <si>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</si>
  <si>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</si>
  <si>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</si>
  <si>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</si>
  <si>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</si>
  <si>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</si>
  <si>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</si>
  <si>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</si>
  <si>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</si>
  <si>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</si>
  <si>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</si>
  <si>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</si>
  <si>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</si>
  <si>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</si>
  <si>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</si>
  <si>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</si>
  <si>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</si>
  <si>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</si>
  <si>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</si>
  <si>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</si>
  <si>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</si>
  <si>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</si>
  <si>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</si>
  <si>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</si>
  <si>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</si>
  <si>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</si>
  <si>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</si>
  <si>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</si>
  <si>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</si>
  <si>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</si>
  <si>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</si>
  <si>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</si>
  <si>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</si>
  <si>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</si>
  <si>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</si>
  <si>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</si>
  <si>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</si>
  <si>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</si>
  <si>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</si>
  <si>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</si>
  <si>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</si>
  <si>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</si>
  <si>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</si>
  <si>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</si>
  <si>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</si>
  <si>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</si>
  <si>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</si>
  <si>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</si>
  <si>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</si>
  <si>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</si>
  <si>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</si>
  <si>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</si>
  <si>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</si>
  <si>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</si>
  <si>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</si>
  <si>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</si>
  <si>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</si>
  <si>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</si>
  <si>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</si>
  <si>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</si>
  <si>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</si>
  <si>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</si>
  <si>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</si>
  <si>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</si>
  <si>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</si>
  <si>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</si>
  <si>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</si>
  <si>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</si>
  <si>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</si>
  <si>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</si>
  <si>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</si>
  <si>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</si>
  <si>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</si>
  <si>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</si>
  <si>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</si>
  <si>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</si>
  <si>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</si>
  <si>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</si>
  <si>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</si>
  <si>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</si>
  <si>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</si>
  <si>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</si>
  <si>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</si>
  <si>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</si>
  <si>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</si>
  <si>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</si>
  <si>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</si>
  <si>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</si>
  <si>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</si>
  <si>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</si>
  <si>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</si>
  <si>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</si>
  <si>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</si>
  <si>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</si>
  <si>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</si>
  <si>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</si>
  <si>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</si>
  <si>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</si>
  <si>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</si>
  <si>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</si>
  <si>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</si>
  <si>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</si>
  <si>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</si>
  <si>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</si>
  <si>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</si>
  <si>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</si>
  <si>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</si>
  <si>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</si>
  <si>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</si>
  <si>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</si>
  <si>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</si>
  <si>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</si>
  <si>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</si>
  <si>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</si>
  <si>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</si>
  <si>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</si>
  <si>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</si>
  <si>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</si>
  <si>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</si>
  <si>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</si>
  <si>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</si>
  <si>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</si>
  <si>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</si>
  <si>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</si>
  <si>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</si>
  <si>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</si>
  <si>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</si>
  <si>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</si>
  <si>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</si>
  <si>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</si>
  <si>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</si>
  <si>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</si>
  <si>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</si>
  <si>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</si>
  <si>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</si>
  <si>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</si>
  <si>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</si>
  <si>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</si>
  <si>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</si>
  <si>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</si>
  <si>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</si>
  <si>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</si>
  <si>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</si>
  <si>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</si>
  <si>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</si>
  <si>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</si>
  <si>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</si>
  <si>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</si>
  <si>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</si>
  <si>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</si>
  <si>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</si>
  <si>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</si>
  <si>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</si>
  <si>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</si>
  <si>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</si>
  <si>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</si>
  <si>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</si>
  <si>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</si>
  <si>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</si>
  <si>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</si>
  <si>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</si>
  <si>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</si>
  <si>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</si>
  <si>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</si>
  <si>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</si>
  <si>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</si>
  <si>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</si>
  <si>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</si>
  <si>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</si>
  <si>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</si>
  <si>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</si>
  <si>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</si>
  <si>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</si>
  <si>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</si>
  <si>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</si>
  <si>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</si>
  <si>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</si>
  <si>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</si>
  <si>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</si>
  <si>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</si>
  <si>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</si>
  <si>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</si>
  <si>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</si>
  <si>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</si>
  <si>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</si>
  <si>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</si>
  <si>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</si>
  <si>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</si>
  <si>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</si>
  <si>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</si>
  <si>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</si>
  <si>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</si>
  <si>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</si>
  <si>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</si>
  <si>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</si>
  <si>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</si>
  <si>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</si>
  <si>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</si>
  <si>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</si>
  <si>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</si>
  <si>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</si>
  <si>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</si>
  <si>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</si>
  <si>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</si>
  <si>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</si>
  <si>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</si>
  <si>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</si>
  <si>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</si>
  <si>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</si>
  <si>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</si>
  <si>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</si>
  <si>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</si>
  <si>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</si>
  <si>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</si>
  <si>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</si>
  <si>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</si>
  <si>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</si>
  <si>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</si>
  <si>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</si>
  <si>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</si>
  <si>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</si>
  <si>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</si>
  <si>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</si>
  <si>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</si>
  <si>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</si>
  <si>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</si>
  <si>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</si>
  <si>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</si>
  <si>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</si>
  <si>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</si>
  <si>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</si>
  <si>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</si>
  <si>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</si>
  <si>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</si>
  <si>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</si>
  <si>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</si>
  <si>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</si>
  <si>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</si>
  <si>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</si>
  <si>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</si>
  <si>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</si>
  <si>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</si>
  <si>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</si>
  <si>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</si>
  <si>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</si>
  <si>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</si>
  <si>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</si>
  <si>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</si>
  <si>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</si>
  <si>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</si>
  <si>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</si>
  <si>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</si>
  <si>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</si>
  <si>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</si>
  <si>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</si>
  <si>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</si>
  <si>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</si>
  <si>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</si>
  <si>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</si>
  <si>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</si>
  <si>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</si>
  <si>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</si>
  <si>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</si>
  <si>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</si>
  <si>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</si>
  <si>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</si>
  <si>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</si>
  <si>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</si>
  <si>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</si>
  <si>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</si>
  <si>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</si>
  <si>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</si>
  <si>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</si>
  <si>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</si>
  <si>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</si>
  <si>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</si>
  <si>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</si>
  <si>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</si>
  <si>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</si>
  <si>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</si>
  <si>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</si>
  <si>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</si>
  <si>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</si>
  <si>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</si>
  <si>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</si>
  <si>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</si>
  <si>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</si>
  <si>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</si>
  <si>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</si>
  <si>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</si>
  <si>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</si>
  <si>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</si>
  <si>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</si>
  <si>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</si>
  <si>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</si>
  <si>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</si>
  <si>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</si>
  <si>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</si>
  <si>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</si>
  <si>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</si>
  <si>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</si>
  <si>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</si>
  <si>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</si>
  <si>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</si>
  <si>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</si>
  <si>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</si>
  <si>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</si>
  <si>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</si>
  <si>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</si>
  <si>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</si>
  <si>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</si>
  <si>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</si>
  <si>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</si>
  <si>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</si>
  <si>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</si>
  <si>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</si>
  <si>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</si>
  <si>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</si>
  <si>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</si>
  <si>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</si>
  <si>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</si>
  <si>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</si>
  <si>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</si>
  <si>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</si>
  <si>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</si>
  <si>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</si>
  <si>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</si>
  <si>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</si>
  <si>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</si>
  <si>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</si>
  <si>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</si>
  <si>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</si>
  <si>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</si>
  <si>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</si>
  <si>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</si>
  <si>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</si>
  <si>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</si>
  <si>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</si>
  <si>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</si>
  <si>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</si>
  <si>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</si>
  <si>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</si>
  <si>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</si>
  <si>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</si>
  <si>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</si>
  <si>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</si>
  <si>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</si>
  <si>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</si>
  <si>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</si>
  <si>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</si>
  <si>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</si>
  <si>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</si>
  <si>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</si>
  <si>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</si>
  <si>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</si>
  <si>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</si>
  <si>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</si>
  <si>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</si>
  <si>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</si>
  <si>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</si>
  <si>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</si>
  <si>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</si>
  <si>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</si>
  <si>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</si>
  <si>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</si>
  <si>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</si>
  <si>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</si>
  <si>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</si>
  <si>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</si>
  <si>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</si>
  <si>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</si>
  <si>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</si>
  <si>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</si>
  <si>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</si>
  <si>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</si>
  <si>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</si>
  <si>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</si>
  <si>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</si>
  <si>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</si>
  <si>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</si>
  <si>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</si>
  <si>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</si>
  <si>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</si>
  <si>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</si>
  <si>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</si>
  <si>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</si>
  <si>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</si>
  <si>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</si>
  <si>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</si>
  <si>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</si>
  <si>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</si>
  <si>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</si>
  <si>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</si>
  <si>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</si>
  <si>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</si>
  <si>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</si>
  <si>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</si>
  <si>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</si>
  <si>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</si>
  <si>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</si>
  <si>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</si>
  <si>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</si>
  <si>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</si>
  <si>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</si>
  <si>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</si>
  <si>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</si>
  <si>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</si>
  <si>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</si>
  <si>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</si>
  <si>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</si>
  <si>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</si>
  <si>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</si>
  <si>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</si>
  <si>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</si>
  <si>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</si>
  <si>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</si>
  <si>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</si>
  <si>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</si>
  <si>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</si>
  <si>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</si>
  <si>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</si>
  <si>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</si>
  <si>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</si>
  <si>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</si>
  <si>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</si>
  <si>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</si>
  <si>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</si>
  <si>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</si>
  <si>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</si>
  <si>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</si>
  <si>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</si>
  <si>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</si>
  <si>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</si>
  <si>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</si>
  <si>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</si>
  <si>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</si>
  <si>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</si>
  <si>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</si>
  <si>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</si>
  <si>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</si>
  <si>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</si>
  <si>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</si>
  <si>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</si>
  <si>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</si>
  <si>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</si>
  <si>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</si>
  <si>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</si>
  <si>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</si>
  <si>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</si>
  <si>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</si>
  <si>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</si>
  <si>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</si>
  <si>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</si>
  <si>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</si>
  <si>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</si>
  <si>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</si>
  <si>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</si>
  <si>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</si>
  <si>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</si>
  <si>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</si>
  <si>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</si>
  <si>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</si>
  <si>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</si>
  <si>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</si>
  <si>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</si>
  <si>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</si>
  <si>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</si>
  <si>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</si>
  <si>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</si>
  <si>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</si>
  <si>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</si>
  <si>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</si>
  <si>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</si>
  <si>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</si>
  <si>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</si>
  <si>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</si>
  <si>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</si>
  <si>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</si>
  <si>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</si>
  <si>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</si>
  <si>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</si>
  <si>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</si>
  <si>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</si>
  <si>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</si>
  <si>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</si>
  <si>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</si>
  <si>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</si>
  <si>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</si>
  <si>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</si>
  <si>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</si>
  <si>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</si>
  <si>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</si>
  <si>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</si>
  <si>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</si>
  <si>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</si>
  <si>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</si>
  <si>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</si>
  <si>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</si>
  <si>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</si>
  <si>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</si>
  <si>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</si>
  <si>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</si>
  <si>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</si>
  <si>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</si>
  <si>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</si>
  <si>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</si>
  <si>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</si>
  <si>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</si>
  <si>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</si>
  <si>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</si>
  <si>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</si>
  <si>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</si>
  <si>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</si>
  <si>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</si>
  <si>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</si>
  <si>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</si>
  <si>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</si>
  <si>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</si>
  <si>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</si>
  <si>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</si>
  <si>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</si>
  <si>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</si>
  <si>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</si>
  <si>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</si>
  <si>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</si>
  <si>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</si>
  <si>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</si>
  <si>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</si>
  <si>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</si>
  <si>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</si>
  <si>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</si>
  <si>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</si>
  <si>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</si>
  <si>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</si>
  <si>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</si>
  <si>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</si>
  <si>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</si>
  <si>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</si>
  <si>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</si>
  <si>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</si>
  <si>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</si>
  <si>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</si>
  <si>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</si>
  <si>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</si>
  <si>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</si>
  <si>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</si>
  <si>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</si>
  <si>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</si>
  <si>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</si>
  <si>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</si>
  <si>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</si>
  <si>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</si>
  <si>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</si>
  <si>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</si>
  <si>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</si>
  <si>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</si>
  <si>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</si>
  <si>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</si>
  <si>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</si>
  <si>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</si>
  <si>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</si>
  <si>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</si>
  <si>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</si>
  <si>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</si>
  <si>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</si>
  <si>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</si>
  <si>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</si>
  <si>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</si>
  <si>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</si>
  <si>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</si>
  <si>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</si>
  <si>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</si>
  <si>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</si>
  <si>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</si>
  <si>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</si>
  <si>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</si>
  <si>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</si>
  <si>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</si>
  <si>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</si>
  <si>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</si>
  <si>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</si>
  <si>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</si>
  <si>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</si>
  <si>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</si>
  <si>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</si>
  <si>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</si>
  <si>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</si>
  <si>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</si>
  <si>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</si>
  <si>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</si>
  <si>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</si>
  <si>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</si>
  <si>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</si>
  <si>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</si>
  <si>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</si>
  <si>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</si>
  <si>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</si>
  <si>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</si>
  <si>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</si>
  <si>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</si>
  <si>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</si>
  <si>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</si>
  <si>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</si>
  <si>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</si>
  <si>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</si>
  <si>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</si>
  <si>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</si>
  <si>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</si>
  <si>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</si>
  <si>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</si>
  <si>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</si>
  <si>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</si>
  <si>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</si>
  <si>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</si>
  <si>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</si>
  <si>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</si>
  <si>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</si>
  <si>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</si>
  <si>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</si>
  <si>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</si>
  <si>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</si>
  <si>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</si>
  <si>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</si>
  <si>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</si>
  <si>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</si>
  <si>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</si>
  <si>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</si>
  <si>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</si>
  <si>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</si>
  <si>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</si>
  <si>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</si>
  <si>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</si>
  <si>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</si>
  <si>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</si>
  <si>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</si>
  <si>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</si>
  <si>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</si>
  <si>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</si>
  <si>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</si>
  <si>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</si>
  <si>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</si>
  <si>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</si>
  <si>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</si>
  <si>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</si>
  <si>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</si>
  <si>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</si>
  <si>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</si>
  <si>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</si>
  <si>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</si>
  <si>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</si>
  <si>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</si>
  <si>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</si>
  <si>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</si>
  <si>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</si>
  <si>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</si>
  <si>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</si>
  <si>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</si>
  <si>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</si>
  <si>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</si>
  <si>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</si>
  <si>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</si>
  <si>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</si>
  <si>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</si>
  <si>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</si>
  <si>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</si>
  <si>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</si>
  <si>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</si>
  <si>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</si>
  <si>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</si>
  <si>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</si>
  <si>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</si>
  <si>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</si>
  <si>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</si>
  <si>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</si>
  <si>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</si>
  <si>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</si>
  <si>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</si>
  <si>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</si>
  <si>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</si>
  <si>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</si>
  <si>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</si>
  <si>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</si>
  <si>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</si>
  <si>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</si>
  <si>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</si>
  <si>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</si>
  <si>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</si>
  <si>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</si>
  <si>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</si>
  <si>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</si>
  <si>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</si>
  <si>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</si>
  <si>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</si>
  <si>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</si>
  <si>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</si>
  <si>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</si>
  <si>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</si>
  <si>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</si>
  <si>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</si>
  <si>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</si>
  <si>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</si>
  <si>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</si>
  <si>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</si>
  <si>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</si>
  <si>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</si>
  <si>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</si>
  <si>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</si>
  <si>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</si>
  <si>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</si>
  <si>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</si>
  <si>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</si>
  <si>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</si>
  <si>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</si>
  <si>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</si>
  <si>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</si>
  <si>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</si>
  <si>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</si>
  <si>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</si>
  <si>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</si>
  <si>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</si>
  <si>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</si>
  <si>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</si>
  <si>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</si>
  <si>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</si>
  <si>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</si>
  <si>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</si>
  <si>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</si>
  <si>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</si>
  <si>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</si>
  <si>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</si>
  <si>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</si>
  <si>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</si>
  <si>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</si>
  <si>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</si>
  <si>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</si>
  <si>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</si>
  <si>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</si>
  <si>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</si>
  <si>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</si>
  <si>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</si>
  <si>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</si>
  <si>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</si>
  <si>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</si>
  <si>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</si>
  <si>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</si>
  <si>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</si>
  <si>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</si>
  <si>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</si>
  <si>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</si>
  <si>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</si>
  <si>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</si>
  <si>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</si>
  <si>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</si>
  <si>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</si>
  <si>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</si>
  <si>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</si>
  <si>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</si>
  <si>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</si>
  <si>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</si>
  <si>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</si>
  <si>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</si>
  <si>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</si>
  <si>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</si>
  <si>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</si>
  <si>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</si>
  <si>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</si>
  <si>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</si>
  <si>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</si>
  <si>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</si>
  <si>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</si>
  <si>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</si>
  <si>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</si>
  <si>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</si>
  <si>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</si>
  <si>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</si>
  <si>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</si>
  <si>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</si>
  <si>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</si>
  <si>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</si>
  <si>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</si>
  <si>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</si>
  <si>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</si>
  <si>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</si>
  <si>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</si>
  <si>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</si>
  <si>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</si>
  <si>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</si>
  <si>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</si>
  <si>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</si>
  <si>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</si>
  <si>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</si>
  <si>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</si>
  <si>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</si>
  <si>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</si>
  <si>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</si>
  <si>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</si>
  <si>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</si>
  <si>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</si>
  <si>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</si>
  <si>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</si>
  <si>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</si>
  <si>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</si>
  <si>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</si>
  <si>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</si>
  <si>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</si>
  <si>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</si>
  <si>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</si>
  <si>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</si>
  <si>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</si>
  <si>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</si>
  <si>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</si>
  <si>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</si>
  <si>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</si>
  <si>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</si>
  <si>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</si>
  <si>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</si>
  <si>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</si>
  <si>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</si>
  <si>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</si>
  <si>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</si>
  <si>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</si>
  <si>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</si>
  <si>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</si>
  <si>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</si>
  <si>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</si>
  <si>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</si>
  <si>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</si>
  <si>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</si>
  <si>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</si>
  <si>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</si>
  <si>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</si>
  <si>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</si>
  <si>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</si>
  <si>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</si>
  <si>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</si>
  <si>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</si>
  <si>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</si>
  <si>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</si>
  <si>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</si>
  <si>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</si>
  <si>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</si>
  <si>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</si>
  <si>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</si>
  <si>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</si>
  <si>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</si>
  <si>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</si>
  <si>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</si>
  <si>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</si>
  <si>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</si>
  <si>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</si>
  <si>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</si>
  <si>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</si>
  <si>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</si>
  <si>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</si>
  <si>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</si>
  <si>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</si>
  <si>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</si>
  <si>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</si>
  <si>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</si>
  <si>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</si>
  <si>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</si>
  <si>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</si>
  <si>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</si>
  <si>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</si>
  <si>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</si>
  <si>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</si>
  <si>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</si>
  <si>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</si>
  <si>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</si>
  <si>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</si>
  <si>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</si>
  <si>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</si>
  <si>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</si>
  <si>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</si>
  <si>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</si>
  <si>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</si>
  <si>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</si>
  <si>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</si>
  <si>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</si>
  <si>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</si>
  <si>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</si>
  <si>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</si>
  <si>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</si>
  <si>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</si>
  <si>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</si>
  <si>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</si>
  <si>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</si>
  <si>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</si>
  <si>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</si>
  <si>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</si>
  <si>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</si>
  <si>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</si>
  <si>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</si>
  <si>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</si>
  <si>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</si>
  <si>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</si>
  <si>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</si>
  <si>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</si>
  <si>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</si>
  <si>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</si>
  <si>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</si>
  <si>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</si>
  <si>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</si>
  <si>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</si>
  <si>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</si>
  <si>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</si>
  <si>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</si>
  <si>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</si>
  <si>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</si>
  <si>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</si>
  <si>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</si>
  <si>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</si>
  <si>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</si>
  <si>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</si>
  <si>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</si>
  <si>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</si>
  <si>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</si>
  <si>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</si>
  <si>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</si>
  <si>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</si>
  <si>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</si>
  <si>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</si>
  <si>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</si>
  <si>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</si>
  <si>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</si>
  <si>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</si>
  <si>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</si>
  <si>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</si>
  <si>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</si>
  <si>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</si>
  <si>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</si>
  <si>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</si>
  <si>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</si>
  <si>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</si>
  <si>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</si>
  <si>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</si>
  <si>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</si>
  <si>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</si>
  <si>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</si>
  <si>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</si>
  <si>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</si>
  <si>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</si>
  <si>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</si>
  <si>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</si>
  <si>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</si>
  <si>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</si>
  <si>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</si>
  <si>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</si>
  <si>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</si>
  <si>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</si>
  <si>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</si>
  <si>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</si>
  <si>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</si>
  <si>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</si>
  <si>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</si>
  <si>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</si>
  <si>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</si>
  <si>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</si>
  <si>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</si>
  <si>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</si>
  <si>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</si>
  <si>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</si>
  <si>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</si>
  <si>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</si>
  <si>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</si>
  <si>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</si>
  <si>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</si>
  <si>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</si>
  <si>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</si>
  <si>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</si>
  <si>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</si>
  <si>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</si>
  <si>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</si>
  <si>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</si>
  <si>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</si>
  <si>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</si>
  <si>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</si>
  <si>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</si>
  <si>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</si>
  <si>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</si>
  <si>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</si>
  <si>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</si>
  <si>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</si>
  <si>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</si>
  <si>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</si>
  <si>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</si>
  <si>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</si>
  <si>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</si>
  <si>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</si>
  <si>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</si>
  <si>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</si>
  <si>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</si>
  <si>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</si>
  <si>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</si>
  <si>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</si>
  <si>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</si>
  <si>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</si>
  <si>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</si>
  <si>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</si>
  <si>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</si>
  <si>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</si>
  <si>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</si>
  <si>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</si>
  <si>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</si>
  <si>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</si>
  <si>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</si>
  <si>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</si>
  <si>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</si>
  <si>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</si>
  <si>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</si>
  <si>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</si>
  <si>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</si>
  <si>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</si>
  <si>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</si>
  <si>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</si>
  <si>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</si>
  <si>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</si>
  <si>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</si>
  <si>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</si>
  <si>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</si>
  <si>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</si>
  <si>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</si>
  <si>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</si>
  <si>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</si>
  <si>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</si>
  <si>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</si>
  <si>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</si>
  <si>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</si>
  <si>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</si>
  <si>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</si>
  <si>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</si>
  <si>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</si>
  <si>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</si>
  <si>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</si>
  <si>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</si>
  <si>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</si>
  <si>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</si>
  <si>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</si>
  <si>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</si>
  <si>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</si>
  <si>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</si>
  <si>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</si>
  <si>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</si>
  <si>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</si>
  <si>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</si>
  <si>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</si>
  <si>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</si>
  <si>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</si>
  <si>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</si>
  <si>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</si>
  <si>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</si>
  <si>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</si>
  <si>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</si>
  <si>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</si>
  <si>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</si>
  <si>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</si>
  <si>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</si>
  <si>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</si>
  <si>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</si>
  <si>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</si>
  <si>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</si>
  <si>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</si>
  <si>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</si>
  <si>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</si>
  <si>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</si>
  <si>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</si>
  <si>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</si>
  <si>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</si>
  <si>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</si>
  <si>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</si>
  <si>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</si>
  <si>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</si>
  <si>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</si>
  <si>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</si>
  <si>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</si>
  <si>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</si>
  <si>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</si>
  <si>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</si>
  <si>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</si>
  <si>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</si>
  <si>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</si>
  <si>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</si>
  <si>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</si>
  <si>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</si>
  <si>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</si>
  <si>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</si>
  <si>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</si>
  <si>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</si>
  <si>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</si>
  <si>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</si>
  <si>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</si>
  <si>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</si>
  <si>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</si>
  <si>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</si>
  <si>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</si>
  <si>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</si>
  <si>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</si>
  <si>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</si>
  <si>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</si>
  <si>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</si>
  <si>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</si>
  <si>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</si>
  <si>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</si>
  <si>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</si>
  <si>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</si>
  <si>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</si>
  <si>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</si>
  <si>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</si>
  <si>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</si>
  <si>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</si>
  <si>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</si>
  <si>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</si>
  <si>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</si>
  <si>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</si>
  <si>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</si>
  <si>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</si>
  <si>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</si>
  <si>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</si>
  <si>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</si>
  <si>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</si>
  <si>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</si>
  <si>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</si>
  <si>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</si>
  <si>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</si>
  <si>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</si>
  <si>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</si>
  <si>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</si>
  <si>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</si>
  <si>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</si>
  <si>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</si>
  <si>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</si>
  <si>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</si>
  <si>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</si>
  <si>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</si>
  <si>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</si>
  <si>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</si>
  <si>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</si>
  <si>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</si>
  <si>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</si>
  <si>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</si>
  <si>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</si>
  <si>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</si>
  <si>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</si>
  <si>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</si>
  <si>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</si>
  <si>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</si>
  <si>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</si>
  <si>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</si>
  <si>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</si>
  <si>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</si>
  <si>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</si>
  <si>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</si>
  <si>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</si>
  <si>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</si>
  <si>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</si>
  <si>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</si>
  <si>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</si>
  <si>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</si>
  <si>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</si>
  <si>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</si>
  <si>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</si>
  <si>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</si>
  <si>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</si>
  <si>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</si>
  <si>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</si>
  <si>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</si>
  <si>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</si>
  <si>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</si>
  <si>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</si>
  <si>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</si>
  <si>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</si>
  <si>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</si>
  <si>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</si>
  <si>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</si>
  <si>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</si>
  <si>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</si>
  <si>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</si>
  <si>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</si>
  <si>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</si>
  <si>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</si>
  <si>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</si>
  <si>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</si>
  <si>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</si>
  <si>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</si>
  <si>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</si>
  <si>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</si>
  <si>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</si>
  <si>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</si>
  <si>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</si>
  <si>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</si>
  <si>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</si>
  <si>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</si>
  <si>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</si>
  <si>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</si>
  <si>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</si>
  <si>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</si>
  <si>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</si>
  <si>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</si>
  <si>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</si>
  <si>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</si>
  <si>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</si>
  <si>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</si>
  <si>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</si>
  <si>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</si>
  <si>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</si>
  <si>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</si>
  <si>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</si>
  <si>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</si>
  <si>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</si>
  <si>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</si>
  <si>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</si>
  <si>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</si>
  <si>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</si>
  <si>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</si>
  <si>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</si>
  <si>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</si>
  <si>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</si>
  <si>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</si>
  <si>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</si>
  <si>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</si>
  <si>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</si>
  <si>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</si>
  <si>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</si>
  <si>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</si>
  <si>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</si>
  <si>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</si>
  <si>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</si>
  <si>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</si>
  <si>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</si>
  <si>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</si>
  <si>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</si>
  <si>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</si>
  <si>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</si>
  <si>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</si>
  <si>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</si>
  <si>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</si>
  <si>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</si>
  <si>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</si>
  <si>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</si>
  <si>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</si>
  <si>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</si>
  <si>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</si>
  <si>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</si>
  <si>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</si>
  <si>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</si>
  <si>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</si>
  <si>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</si>
  <si>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</si>
  <si>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</si>
  <si>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</si>
  <si>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</si>
  <si>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</si>
  <si>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</si>
  <si>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</si>
  <si>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</si>
  <si>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</si>
  <si>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</si>
  <si>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</si>
  <si>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</si>
  <si>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</si>
  <si>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</si>
  <si>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</si>
  <si>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</si>
  <si>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</si>
  <si>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</si>
  <si>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</si>
  <si>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</si>
  <si>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</si>
  <si>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</si>
  <si>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</si>
  <si>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</si>
  <si>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</si>
  <si>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</si>
  <si>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</si>
  <si>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</si>
  <si>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</si>
  <si>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</si>
  <si>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</si>
  <si>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</si>
  <si>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</si>
  <si>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</si>
  <si>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</si>
  <si>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</si>
  <si>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</si>
  <si>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</si>
  <si>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</si>
  <si>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</si>
  <si>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</si>
  <si>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</si>
  <si>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</si>
  <si>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</si>
  <si>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</si>
  <si>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</si>
  <si>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</si>
  <si>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</si>
  <si>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</si>
  <si>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</si>
  <si>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</si>
  <si>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</si>
  <si>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</si>
  <si>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</si>
  <si>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</si>
  <si>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</si>
  <si>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</si>
  <si>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</si>
  <si>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</si>
  <si>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</si>
  <si>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</si>
  <si>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</si>
  <si>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</si>
  <si>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</si>
  <si>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</si>
  <si>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</si>
  <si>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</si>
  <si>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</si>
  <si>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</si>
  <si>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</si>
  <si>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</si>
  <si>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</si>
  <si>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</si>
  <si>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</si>
  <si>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</si>
  <si>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</si>
  <si>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</si>
  <si>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</si>
  <si>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</si>
  <si>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</si>
  <si>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</si>
  <si>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</si>
  <si>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</si>
  <si>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</si>
  <si>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</si>
  <si>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</si>
  <si>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</si>
  <si>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</si>
  <si>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</si>
  <si>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</si>
  <si>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</si>
  <si>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</si>
  <si>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</si>
  <si>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</si>
  <si>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</si>
  <si>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</si>
  <si>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</si>
  <si>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</si>
  <si>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</si>
  <si>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</si>
  <si>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</si>
  <si>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</si>
  <si>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</si>
  <si>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</si>
  <si>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</si>
  <si>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</si>
  <si>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</si>
  <si>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</si>
  <si>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</si>
  <si>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</si>
  <si>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</si>
  <si>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</si>
  <si>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</si>
  <si>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</si>
  <si>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</si>
  <si>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</si>
  <si>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</si>
  <si>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</si>
  <si>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</si>
  <si>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</si>
  <si>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</si>
  <si>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</si>
  <si>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</si>
  <si>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</si>
  <si>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</si>
  <si>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</si>
  <si>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</si>
  <si>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</si>
  <si>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</si>
  <si>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</si>
  <si>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</si>
  <si>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</si>
  <si>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</si>
  <si>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</si>
  <si>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</si>
  <si>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</si>
  <si>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</si>
  <si>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</si>
  <si>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</si>
  <si>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</si>
  <si>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</si>
  <si>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</si>
  <si>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</si>
  <si>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</si>
  <si>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</si>
  <si>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</si>
  <si>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</si>
  <si>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</si>
  <si>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</si>
  <si>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</si>
  <si>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</si>
  <si>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</si>
  <si>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</si>
  <si>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</si>
  <si>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</si>
  <si>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</si>
  <si>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</si>
  <si>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</si>
  <si>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</si>
  <si>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</si>
  <si>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</si>
  <si>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</si>
  <si>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</si>
  <si>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</si>
  <si>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</si>
  <si>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</si>
  <si>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</si>
  <si>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</si>
  <si>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</si>
  <si>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</si>
  <si>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</si>
  <si>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</si>
  <si>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</si>
  <si>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</si>
  <si>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</si>
  <si>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</si>
  <si>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</si>
  <si>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</si>
  <si>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</si>
  <si>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</si>
  <si>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</si>
  <si>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</si>
  <si>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</si>
  <si>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</si>
  <si>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</si>
  <si>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</si>
  <si>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</si>
  <si>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</si>
  <si>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</si>
  <si>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</si>
  <si>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</si>
  <si>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</si>
  <si>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</si>
  <si>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</si>
  <si>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</si>
  <si>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</si>
  <si>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</si>
  <si>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</si>
  <si>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</si>
  <si>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</si>
  <si>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</si>
  <si>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</si>
  <si>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</si>
  <si>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</si>
  <si>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</si>
  <si>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</si>
  <si>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</si>
  <si>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</si>
  <si>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</si>
  <si>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</si>
  <si>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</si>
  <si>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</si>
  <si>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</si>
  <si>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</si>
  <si>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</si>
  <si>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</si>
  <si>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</si>
  <si>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</si>
  <si>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</si>
  <si>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</si>
  <si>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</si>
  <si>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</si>
  <si>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</si>
  <si>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</si>
  <si>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</si>
  <si>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</si>
  <si>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</si>
  <si>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</si>
  <si>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</si>
  <si>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</si>
  <si>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</si>
  <si>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</si>
  <si>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</si>
  <si>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</si>
  <si>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</si>
  <si>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</si>
  <si>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</si>
  <si>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</si>
  <si>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</si>
  <si>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</si>
  <si>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</si>
  <si>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</si>
  <si>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</si>
  <si>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</si>
  <si>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</si>
  <si>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</si>
  <si>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</si>
  <si>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</si>
  <si>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</si>
  <si>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</si>
  <si>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</si>
  <si>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</si>
  <si>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</si>
  <si>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</si>
  <si>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</si>
  <si>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</si>
  <si>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</si>
  <si>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</si>
  <si>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</si>
  <si>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</si>
  <si>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</si>
  <si>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</si>
  <si>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</si>
  <si>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</si>
  <si>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</si>
  <si>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</si>
  <si>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</si>
  <si>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</si>
  <si>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</si>
  <si>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</si>
  <si>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</si>
  <si>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</si>
  <si>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</si>
  <si>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</si>
  <si>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</si>
  <si>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</si>
  <si>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</si>
  <si>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</si>
  <si>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</si>
  <si>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</si>
  <si>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</si>
  <si>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</si>
  <si>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</si>
  <si>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</si>
  <si>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</si>
  <si>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</si>
  <si>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</si>
  <si>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</si>
  <si>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</si>
  <si>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</si>
  <si>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</si>
  <si>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</si>
  <si>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</si>
  <si>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</si>
  <si>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</si>
  <si>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</si>
  <si>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</si>
  <si>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</si>
  <si>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</si>
  <si>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</si>
  <si>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</si>
  <si>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</si>
  <si>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</si>
  <si>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</si>
  <si>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</si>
  <si>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</si>
  <si>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</si>
  <si>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</si>
  <si>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</si>
  <si>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</si>
  <si>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</si>
  <si>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</si>
  <si>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</si>
  <si>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</si>
  <si>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</si>
  <si>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</si>
  <si>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</si>
  <si>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</si>
  <si>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</si>
  <si>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</si>
  <si>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</si>
  <si>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</si>
  <si>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</si>
  <si>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</si>
  <si>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</si>
  <si>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</si>
  <si>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</si>
  <si>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</si>
  <si>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</si>
  <si>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</si>
  <si>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</si>
  <si>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</si>
  <si>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</si>
  <si>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</si>
  <si>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</si>
  <si>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</si>
  <si>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</si>
  <si>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</si>
  <si>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</si>
  <si>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</si>
  <si>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</si>
  <si>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</si>
  <si>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</si>
  <si>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</si>
  <si>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</si>
  <si>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</si>
  <si>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</si>
  <si>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</si>
  <si>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</si>
  <si>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</si>
  <si>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</si>
  <si>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</si>
  <si>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</si>
  <si>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</si>
  <si>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</si>
  <si>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</si>
  <si>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</si>
  <si>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</si>
  <si>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</si>
  <si>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</si>
  <si>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</si>
  <si>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</si>
  <si>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</si>
  <si>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</si>
  <si>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</si>
  <si>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</si>
  <si>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</si>
  <si>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</si>
  <si>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</si>
  <si>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</si>
  <si>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</si>
  <si>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</si>
  <si>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</si>
  <si>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</si>
  <si>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</si>
  <si>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</si>
  <si>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</si>
  <si>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</si>
  <si>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</si>
  <si>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</si>
  <si>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</si>
  <si>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</si>
  <si>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</si>
  <si>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</si>
  <si>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</si>
  <si>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</si>
  <si>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</si>
  <si>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</si>
  <si>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</si>
  <si>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</si>
  <si>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</si>
  <si>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</si>
  <si>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</si>
  <si>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</si>
  <si>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</si>
  <si>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</si>
  <si>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</si>
  <si>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</si>
  <si>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</si>
  <si>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</si>
  <si>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</si>
  <si>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</si>
  <si>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</si>
  <si>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</si>
  <si>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</si>
  <si>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</si>
  <si>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</si>
  <si>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</si>
  <si>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</si>
  <si>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</si>
  <si>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</si>
  <si>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</si>
  <si>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</si>
  <si>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</si>
  <si>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</si>
  <si>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</si>
  <si>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</si>
  <si>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</si>
  <si>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</si>
  <si>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</si>
  <si>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</si>
  <si>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</si>
  <si>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</si>
  <si>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</si>
  <si>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</si>
  <si>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</si>
  <si>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</si>
  <si>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</si>
  <si>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</si>
  <si>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</si>
  <si>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</si>
  <si>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</si>
  <si>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</si>
  <si>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</si>
  <si>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</si>
  <si>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</si>
  <si>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</si>
  <si>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</si>
  <si>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</si>
  <si>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</si>
  <si>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</si>
  <si>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</si>
  <si>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</si>
  <si>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</si>
  <si>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</si>
  <si>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</si>
  <si>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</si>
  <si>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</si>
  <si>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</si>
  <si>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</si>
  <si>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</si>
  <si>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</si>
  <si>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</si>
  <si>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</si>
  <si>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</si>
  <si>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</si>
  <si>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</si>
  <si>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</si>
  <si>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</si>
  <si>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</si>
  <si>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</si>
  <si>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</si>
  <si>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</si>
  <si>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</si>
  <si>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</si>
  <si>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</si>
  <si>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</si>
  <si>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</si>
  <si>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</si>
  <si>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</si>
  <si>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</si>
  <si>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</si>
  <si>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</si>
  <si>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</si>
  <si>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</si>
  <si>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</si>
  <si>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</si>
  <si>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</si>
  <si>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</si>
  <si>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</si>
  <si>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</si>
  <si>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</si>
  <si>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</si>
  <si>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</si>
  <si>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</si>
  <si>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</si>
  <si>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</si>
  <si>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</si>
  <si>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</si>
  <si>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</si>
  <si>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</si>
  <si>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</si>
  <si>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</si>
  <si>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</si>
  <si>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</si>
  <si>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</si>
  <si>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</si>
  <si>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</si>
  <si>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</si>
  <si>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</si>
  <si>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</si>
  <si>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</si>
  <si>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</si>
  <si>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</si>
  <si>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</si>
  <si>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</si>
  <si>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</si>
  <si>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</si>
  <si>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</si>
  <si>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</si>
  <si>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</si>
  <si>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</si>
  <si>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</si>
  <si>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</si>
  <si>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</si>
  <si>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</si>
  <si>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</si>
  <si>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OŠ JURE KAŠTELANA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</si>
</sst>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2">
    <dxf>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2141301.1199999996</v>
      </c>
      <c r="D2" s="6">
        <f>'PR-RAS'!E6</f>
        <v>3017247.69</v>
      </c>
      <c r="E2" s="6">
        <v>0</v>
      </c>
      <c r="F2" s="6">
        <v>0</v>
      </c>
      <c r="G2" s="7">
        <f t="shared" ref="G2:G264" si="0">(B2/1000)*(C2*1+D2*2)</f>
        <v>8175.7965000000004</v>
      </c>
      <c r="H2" s="7">
        <f t="shared" ref="H2:H264" si="1">ABS(C2-ROUND(C2,0))+ABS(D2-ROUND(D2,0))</f>
        <v>0.42999999970197678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1560604.82</v>
      </c>
      <c r="D46" s="1">
        <f>'PR-RAS'!E50</f>
        <v>2167921.2799999998</v>
      </c>
      <c r="E46" s="1">
        <v>0</v>
      </c>
      <c r="F46" s="1">
        <v>0</v>
      </c>
      <c r="G46" s="2">
        <f t="shared" si="0"/>
        <v>265340.13209999999</v>
      </c>
      <c r="H46" s="2">
        <f t="shared" si="1"/>
        <v>0.45999999972991645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1558638.02</v>
      </c>
      <c r="D64" s="1">
        <f>'PR-RAS'!E68</f>
        <v>2164260.19</v>
      </c>
      <c r="E64" s="1">
        <v>0</v>
      </c>
      <c r="F64" s="1">
        <v>0</v>
      </c>
      <c r="G64" s="2">
        <f t="shared" si="0"/>
        <v>370890.9792</v>
      </c>
      <c r="H64" s="2">
        <f t="shared" si="1"/>
        <v>0.2099999999627471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1512760.23</v>
      </c>
      <c r="D65" s="1">
        <f>'PR-RAS'!E69</f>
        <v>2077343.06</v>
      </c>
      <c r="E65" s="1">
        <v>0</v>
      </c>
      <c r="F65" s="1">
        <v>0</v>
      </c>
      <c r="G65" s="2">
        <f t="shared" si="0"/>
        <v>362716.56640000001</v>
      </c>
      <c r="H65" s="2">
        <f t="shared" si="1"/>
        <v>0.2900000000372529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45877.79</v>
      </c>
      <c r="D66" s="1">
        <f>'PR-RAS'!E70</f>
        <v>86917.13</v>
      </c>
      <c r="E66" s="1">
        <v>0</v>
      </c>
      <c r="F66" s="1">
        <v>0</v>
      </c>
      <c r="G66" s="2">
        <f t="shared" si="0"/>
        <v>14281.283250000002</v>
      </c>
      <c r="H66" s="2">
        <f t="shared" si="1"/>
        <v>0.3400000000037835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1966.8</v>
      </c>
      <c r="D73" s="1">
        <f>'PR-RAS'!E77</f>
        <v>3661.09</v>
      </c>
      <c r="E73" s="1">
        <v>0</v>
      </c>
      <c r="F73" s="1">
        <v>0</v>
      </c>
      <c r="G73" s="2">
        <f t="shared" si="0"/>
        <v>668.80655999999988</v>
      </c>
      <c r="H73" s="2">
        <f t="shared" si="1"/>
        <v>0.29000000000019099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480</v>
      </c>
      <c r="D74" s="1">
        <f>'PR-RAS'!E78</f>
        <v>445</v>
      </c>
      <c r="E74" s="1">
        <v>0</v>
      </c>
      <c r="F74" s="1">
        <v>0</v>
      </c>
      <c r="G74" s="2">
        <f t="shared" si="0"/>
        <v>100.00999999999999</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1486.8</v>
      </c>
      <c r="D76" s="1">
        <f>'PR-RAS'!E80</f>
        <v>3216.09</v>
      </c>
      <c r="E76" s="1">
        <v>0</v>
      </c>
      <c r="F76" s="1">
        <v>0</v>
      </c>
      <c r="G76" s="2">
        <f t="shared" si="0"/>
        <v>593.92349999999999</v>
      </c>
      <c r="H76" s="2">
        <f t="shared" si="1"/>
        <v>0.29000000000019099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1.89</v>
      </c>
      <c r="D78" s="1">
        <f>'PR-RAS'!E82</f>
        <v>5.79</v>
      </c>
      <c r="E78" s="1">
        <v>0</v>
      </c>
      <c r="F78" s="1">
        <v>0</v>
      </c>
      <c r="G78" s="2">
        <f t="shared" si="0"/>
        <v>1.0371900000000001</v>
      </c>
      <c r="H78" s="2">
        <f t="shared" si="1"/>
        <v>0.32000000000000006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1.89</v>
      </c>
      <c r="D79" s="1">
        <f>'PR-RAS'!E83</f>
        <v>5.79</v>
      </c>
      <c r="E79" s="1">
        <v>0</v>
      </c>
      <c r="F79" s="1">
        <v>0</v>
      </c>
      <c r="G79" s="2">
        <f t="shared" si="0"/>
        <v>1.0506600000000001</v>
      </c>
      <c r="H79" s="2">
        <f t="shared" si="1"/>
        <v>0.32000000000000006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1.89</v>
      </c>
      <c r="D86" s="1">
        <f>'PR-RAS'!E90</f>
        <v>5.79</v>
      </c>
      <c r="E86" s="1">
        <v>0</v>
      </c>
      <c r="F86" s="1">
        <v>0</v>
      </c>
      <c r="G86" s="2">
        <f t="shared" si="0"/>
        <v>1.1449500000000001</v>
      </c>
      <c r="H86" s="2">
        <f t="shared" si="1"/>
        <v>0.32000000000000006</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103794.42</v>
      </c>
      <c r="D102" s="1">
        <f>'PR-RAS'!E106</f>
        <v>140212.09</v>
      </c>
      <c r="E102" s="1">
        <v>0</v>
      </c>
      <c r="F102" s="1">
        <v>0</v>
      </c>
      <c r="G102" s="2">
        <f t="shared" si="0"/>
        <v>38806.078600000001</v>
      </c>
      <c r="H102" s="2">
        <f t="shared" si="1"/>
        <v>0.50999999999476131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103794.42</v>
      </c>
      <c r="D108" s="1">
        <f>'PR-RAS'!E112</f>
        <v>140212.09</v>
      </c>
      <c r="E108" s="1">
        <v>0</v>
      </c>
      <c r="F108" s="1">
        <v>0</v>
      </c>
      <c r="G108" s="2">
        <f t="shared" si="0"/>
        <v>41111.390199999994</v>
      </c>
      <c r="H108" s="2">
        <f t="shared" si="1"/>
        <v>0.50999999999476131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103794.42</v>
      </c>
      <c r="D113" s="1">
        <f>'PR-RAS'!E117</f>
        <v>140212.09</v>
      </c>
      <c r="E113" s="1">
        <v>0</v>
      </c>
      <c r="F113" s="1">
        <v>0</v>
      </c>
      <c r="G113" s="2">
        <f t="shared" si="0"/>
        <v>43032.483199999995</v>
      </c>
      <c r="H113" s="2">
        <f t="shared" si="1"/>
        <v>0.50999999999476131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21553.919999999998</v>
      </c>
      <c r="D120" s="1">
        <f>'PR-RAS'!E124</f>
        <v>36883.99</v>
      </c>
      <c r="E120" s="1">
        <v>0</v>
      </c>
      <c r="F120" s="1">
        <v>0</v>
      </c>
      <c r="G120" s="2">
        <f t="shared" si="0"/>
        <v>11343.306099999998</v>
      </c>
      <c r="H120" s="2">
        <f t="shared" si="1"/>
        <v>9.0000000003783498E-2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21553.919999999998</v>
      </c>
      <c r="D121" s="1">
        <f>'PR-RAS'!E125</f>
        <v>36883.99</v>
      </c>
      <c r="E121" s="1">
        <v>0</v>
      </c>
      <c r="F121" s="1">
        <v>0</v>
      </c>
      <c r="G121" s="2">
        <f t="shared" si="0"/>
        <v>11438.627999999999</v>
      </c>
      <c r="H121" s="2">
        <f t="shared" si="1"/>
        <v>9.0000000003783498E-2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21553.919999999998</v>
      </c>
      <c r="D123" s="1">
        <f>'PR-RAS'!E127</f>
        <v>36883.99</v>
      </c>
      <c r="E123" s="1">
        <v>0</v>
      </c>
      <c r="F123" s="1">
        <v>0</v>
      </c>
      <c r="G123" s="2">
        <f t="shared" si="0"/>
        <v>11629.271799999999</v>
      </c>
      <c r="H123" s="2">
        <f t="shared" si="1"/>
        <v>9.0000000003783498E-2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455346.06999999995</v>
      </c>
      <c r="D129" s="1">
        <f>'PR-RAS'!E133</f>
        <v>672224.54</v>
      </c>
      <c r="E129" s="1">
        <v>0</v>
      </c>
      <c r="F129" s="1">
        <v>0</v>
      </c>
      <c r="G129" s="2">
        <f t="shared" si="0"/>
        <v>230373.77919999999</v>
      </c>
      <c r="H129" s="2">
        <f t="shared" si="1"/>
        <v>0.52999999991152436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455346.06999999995</v>
      </c>
      <c r="D130" s="1">
        <f>'PR-RAS'!E134</f>
        <v>672224.54</v>
      </c>
      <c r="E130" s="1">
        <v>0</v>
      </c>
      <c r="F130" s="1">
        <v>0</v>
      </c>
      <c r="G130" s="2">
        <f t="shared" si="0"/>
        <v>232173.57434999998</v>
      </c>
      <c r="H130" s="2">
        <f t="shared" si="1"/>
        <v>0.52999999991152436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452164.41</v>
      </c>
      <c r="D131" s="1">
        <f>'PR-RAS'!E135</f>
        <v>670885.27</v>
      </c>
      <c r="E131" s="1">
        <v>0</v>
      </c>
      <c r="F131" s="1">
        <v>0</v>
      </c>
      <c r="G131" s="2">
        <f t="shared" si="0"/>
        <v>233211.5435</v>
      </c>
      <c r="H131" s="2">
        <f t="shared" si="1"/>
        <v>0.67999999999301508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3181.66</v>
      </c>
      <c r="D132" s="1">
        <f>'PR-RAS'!E136</f>
        <v>1339.27</v>
      </c>
      <c r="E132" s="1">
        <v>0</v>
      </c>
      <c r="F132" s="1">
        <v>0</v>
      </c>
      <c r="G132" s="2">
        <f t="shared" si="0"/>
        <v>767.68619999999999</v>
      </c>
      <c r="H132" s="2">
        <f t="shared" si="1"/>
        <v>0.61000000000012733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2023805.1</v>
      </c>
      <c r="D147" s="1">
        <f>'PR-RAS'!E151</f>
        <v>2892943.96</v>
      </c>
      <c r="E147" s="1">
        <v>0</v>
      </c>
      <c r="F147" s="1">
        <v>0</v>
      </c>
      <c r="G147" s="2">
        <f t="shared" si="0"/>
        <v>1140215.18092</v>
      </c>
      <c r="H147" s="2">
        <f t="shared" si="1"/>
        <v>0.14000000013038516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1575399.93</v>
      </c>
      <c r="D148" s="1">
        <f>'PR-RAS'!E152</f>
        <v>2279990.35</v>
      </c>
      <c r="E148" s="1">
        <v>0</v>
      </c>
      <c r="F148" s="1">
        <v>0</v>
      </c>
      <c r="G148" s="2">
        <f t="shared" si="0"/>
        <v>901900.95260999992</v>
      </c>
      <c r="H148" s="2">
        <f t="shared" si="1"/>
        <v>0.42000000015832484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1297232.04</v>
      </c>
      <c r="D149" s="1">
        <f>'PR-RAS'!E153</f>
        <v>1893929.9</v>
      </c>
      <c r="E149" s="1">
        <v>0</v>
      </c>
      <c r="F149" s="1">
        <v>0</v>
      </c>
      <c r="G149" s="2">
        <f t="shared" si="0"/>
        <v>752593.59231999994</v>
      </c>
      <c r="H149" s="2">
        <f t="shared" si="1"/>
        <v>0.14000000013038516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1262991.56</v>
      </c>
      <c r="D150" s="1">
        <f>'PR-RAS'!E154</f>
        <v>1839527.73</v>
      </c>
      <c r="E150" s="1">
        <v>0</v>
      </c>
      <c r="F150" s="1">
        <v>0</v>
      </c>
      <c r="G150" s="2">
        <f t="shared" si="0"/>
        <v>736365.0059799999</v>
      </c>
      <c r="H150" s="2">
        <f t="shared" si="1"/>
        <v>0.7099999999627471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10162.31</v>
      </c>
      <c r="D152" s="1">
        <f>'PR-RAS'!E156</f>
        <v>37917.46</v>
      </c>
      <c r="E152" s="1">
        <v>0</v>
      </c>
      <c r="F152" s="1">
        <v>0</v>
      </c>
      <c r="G152" s="2">
        <f t="shared" si="0"/>
        <v>12985.58173</v>
      </c>
      <c r="H152" s="2">
        <f t="shared" si="1"/>
        <v>0.76999999999861757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24078.17</v>
      </c>
      <c r="D153" s="1">
        <f>'PR-RAS'!E157</f>
        <v>16484.71</v>
      </c>
      <c r="E153" s="1">
        <v>0</v>
      </c>
      <c r="F153" s="1">
        <v>0</v>
      </c>
      <c r="G153" s="2">
        <f t="shared" si="0"/>
        <v>8671.2336799999994</v>
      </c>
      <c r="H153" s="2">
        <f t="shared" si="1"/>
        <v>0.45999999999912689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63952.13</v>
      </c>
      <c r="D154" s="1">
        <f>'PR-RAS'!E158</f>
        <v>73327.37</v>
      </c>
      <c r="E154" s="1">
        <v>0</v>
      </c>
      <c r="F154" s="1">
        <v>0</v>
      </c>
      <c r="G154" s="2">
        <f t="shared" si="0"/>
        <v>32222.85111</v>
      </c>
      <c r="H154" s="2">
        <f t="shared" si="1"/>
        <v>0.49999999999272404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214215.76</v>
      </c>
      <c r="D155" s="1">
        <f>'PR-RAS'!E159</f>
        <v>312733.08</v>
      </c>
      <c r="E155" s="1">
        <v>0</v>
      </c>
      <c r="F155" s="1">
        <v>0</v>
      </c>
      <c r="G155" s="2">
        <f t="shared" si="0"/>
        <v>129311.01568000001</v>
      </c>
      <c r="H155" s="2">
        <f t="shared" si="1"/>
        <v>0.32000000000698492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214215.76</v>
      </c>
      <c r="D157" s="1">
        <f>'PR-RAS'!E161</f>
        <v>312733.08</v>
      </c>
      <c r="E157" s="1">
        <v>0</v>
      </c>
      <c r="F157" s="1">
        <v>0</v>
      </c>
      <c r="G157" s="2">
        <f t="shared" si="0"/>
        <v>130990.37952</v>
      </c>
      <c r="H157" s="2">
        <f t="shared" si="1"/>
        <v>0.32000000000698492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405321.36000000004</v>
      </c>
      <c r="D159" s="1">
        <f>'PR-RAS'!E163</f>
        <v>513061.14999999997</v>
      </c>
      <c r="E159" s="1">
        <v>0</v>
      </c>
      <c r="F159" s="1">
        <v>0</v>
      </c>
      <c r="G159" s="2">
        <f t="shared" si="0"/>
        <v>226168.09827999998</v>
      </c>
      <c r="H159" s="2">
        <f t="shared" si="1"/>
        <v>0.51000000000931323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50632.21</v>
      </c>
      <c r="D160" s="1">
        <f>'PR-RAS'!E164</f>
        <v>68391.17</v>
      </c>
      <c r="E160" s="1">
        <v>0</v>
      </c>
      <c r="F160" s="1">
        <v>0</v>
      </c>
      <c r="G160" s="2">
        <f t="shared" si="0"/>
        <v>29798.91345</v>
      </c>
      <c r="H160" s="2">
        <f t="shared" si="1"/>
        <v>0.37999999999738066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13551.35</v>
      </c>
      <c r="D161" s="1">
        <f>'PR-RAS'!E165</f>
        <v>24872.07</v>
      </c>
      <c r="E161" s="1">
        <v>0</v>
      </c>
      <c r="F161" s="1">
        <v>0</v>
      </c>
      <c r="G161" s="2">
        <f t="shared" si="0"/>
        <v>10127.278399999999</v>
      </c>
      <c r="H161" s="2">
        <f t="shared" si="1"/>
        <v>0.42000000000007276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35170.57</v>
      </c>
      <c r="D162" s="1">
        <f>'PR-RAS'!E166</f>
        <v>40587.78</v>
      </c>
      <c r="E162" s="1">
        <v>0</v>
      </c>
      <c r="F162" s="1">
        <v>0</v>
      </c>
      <c r="G162" s="2">
        <f t="shared" si="0"/>
        <v>18731.726930000001</v>
      </c>
      <c r="H162" s="2">
        <f t="shared" si="1"/>
        <v>0.65000000000145519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1910.29</v>
      </c>
      <c r="D163" s="1">
        <f>'PR-RAS'!E167</f>
        <v>2931.32</v>
      </c>
      <c r="E163" s="1">
        <v>0</v>
      </c>
      <c r="F163" s="1">
        <v>0</v>
      </c>
      <c r="G163" s="2">
        <f t="shared" si="0"/>
        <v>1259.2146600000001</v>
      </c>
      <c r="H163" s="2">
        <f t="shared" si="1"/>
        <v>0.61000000000012733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237265.55</v>
      </c>
      <c r="D165" s="1">
        <f>'PR-RAS'!E169</f>
        <v>312033.01999999996</v>
      </c>
      <c r="E165" s="1">
        <v>0</v>
      </c>
      <c r="F165" s="1">
        <v>0</v>
      </c>
      <c r="G165" s="2">
        <f t="shared" si="0"/>
        <v>141258.38075999997</v>
      </c>
      <c r="H165" s="2">
        <f t="shared" si="1"/>
        <v>0.46999999997206032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16003.46</v>
      </c>
      <c r="D166" s="1">
        <f>'PR-RAS'!E170</f>
        <v>31958.26</v>
      </c>
      <c r="E166" s="1">
        <v>0</v>
      </c>
      <c r="F166" s="1">
        <v>0</v>
      </c>
      <c r="G166" s="2">
        <f t="shared" si="0"/>
        <v>13186.796700000001</v>
      </c>
      <c r="H166" s="2">
        <f t="shared" si="1"/>
        <v>0.71999999999752617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181229.43</v>
      </c>
      <c r="D167" s="1">
        <f>'PR-RAS'!E171</f>
        <v>178780.9</v>
      </c>
      <c r="E167" s="1">
        <v>0</v>
      </c>
      <c r="F167" s="1">
        <v>0</v>
      </c>
      <c r="G167" s="2">
        <f t="shared" si="0"/>
        <v>89439.34418</v>
      </c>
      <c r="H167" s="2">
        <f t="shared" si="1"/>
        <v>0.52999999999883585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30263.72</v>
      </c>
      <c r="D168" s="1">
        <f>'PR-RAS'!E172</f>
        <v>85499.89</v>
      </c>
      <c r="E168" s="1">
        <v>0</v>
      </c>
      <c r="F168" s="1">
        <v>0</v>
      </c>
      <c r="G168" s="2">
        <f t="shared" si="0"/>
        <v>33611.004500000003</v>
      </c>
      <c r="H168" s="2">
        <f t="shared" si="1"/>
        <v>0.38999999999941792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6852.04</v>
      </c>
      <c r="D169" s="1">
        <f>'PR-RAS'!E173</f>
        <v>5361.38</v>
      </c>
      <c r="E169" s="1">
        <v>0</v>
      </c>
      <c r="F169" s="1">
        <v>0</v>
      </c>
      <c r="G169" s="2">
        <f t="shared" si="0"/>
        <v>2952.5664000000002</v>
      </c>
      <c r="H169" s="2">
        <f t="shared" si="1"/>
        <v>0.42000000000007276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2916.9</v>
      </c>
      <c r="D170" s="1">
        <f>'PR-RAS'!E174</f>
        <v>3324.24</v>
      </c>
      <c r="E170" s="1">
        <v>0</v>
      </c>
      <c r="F170" s="1">
        <v>0</v>
      </c>
      <c r="G170" s="2">
        <f t="shared" si="0"/>
        <v>1616.5492199999999</v>
      </c>
      <c r="H170" s="2">
        <f t="shared" si="1"/>
        <v>0.33999999999969077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7108.35</v>
      </c>
      <c r="E172" s="1">
        <v>0</v>
      </c>
      <c r="F172" s="1">
        <v>0</v>
      </c>
      <c r="G172" s="2">
        <f t="shared" si="0"/>
        <v>2431.0557000000003</v>
      </c>
      <c r="H172" s="2">
        <f t="shared" si="1"/>
        <v>0.3500000000003638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105304.83</v>
      </c>
      <c r="D173" s="1">
        <f>'PR-RAS'!E177</f>
        <v>112568.15000000002</v>
      </c>
      <c r="E173" s="1">
        <v>0</v>
      </c>
      <c r="F173" s="1">
        <v>0</v>
      </c>
      <c r="G173" s="2">
        <f t="shared" si="0"/>
        <v>56835.874360000009</v>
      </c>
      <c r="H173" s="2">
        <f t="shared" si="1"/>
        <v>0.32000000002153683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10630.92</v>
      </c>
      <c r="D174" s="1">
        <f>'PR-RAS'!E178</f>
        <v>13998.97</v>
      </c>
      <c r="E174" s="1">
        <v>0</v>
      </c>
      <c r="F174" s="1">
        <v>0</v>
      </c>
      <c r="G174" s="2">
        <f t="shared" si="0"/>
        <v>6682.7927799999998</v>
      </c>
      <c r="H174" s="2">
        <f t="shared" si="1"/>
        <v>0.11000000000058208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4475.01</v>
      </c>
      <c r="D175" s="1">
        <f>'PR-RAS'!E179</f>
        <v>35575.68</v>
      </c>
      <c r="E175" s="1">
        <v>0</v>
      </c>
      <c r="F175" s="1">
        <v>0</v>
      </c>
      <c r="G175" s="2">
        <f t="shared" si="0"/>
        <v>13158.988379999999</v>
      </c>
      <c r="H175" s="2">
        <f t="shared" si="1"/>
        <v>0.32999999999992724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28348.12</v>
      </c>
      <c r="D177" s="1">
        <f>'PR-RAS'!E181</f>
        <v>16188.29</v>
      </c>
      <c r="E177" s="1">
        <v>0</v>
      </c>
      <c r="F177" s="1">
        <v>0</v>
      </c>
      <c r="G177" s="2">
        <f t="shared" si="0"/>
        <v>10687.547199999999</v>
      </c>
      <c r="H177" s="2">
        <f t="shared" si="1"/>
        <v>0.40999999999985448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901.88</v>
      </c>
      <c r="D178" s="1">
        <f>'PR-RAS'!E182</f>
        <v>910.85</v>
      </c>
      <c r="E178" s="1">
        <v>0</v>
      </c>
      <c r="F178" s="1">
        <v>0</v>
      </c>
      <c r="G178" s="2">
        <f t="shared" si="0"/>
        <v>482.07365999999996</v>
      </c>
      <c r="H178" s="2">
        <f t="shared" si="1"/>
        <v>0.26999999999998181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7301.2</v>
      </c>
      <c r="D179" s="1">
        <f>'PR-RAS'!E183</f>
        <v>4174.6000000000004</v>
      </c>
      <c r="E179" s="1">
        <v>0</v>
      </c>
      <c r="F179" s="1">
        <v>0</v>
      </c>
      <c r="G179" s="2">
        <f t="shared" si="0"/>
        <v>2785.7712000000001</v>
      </c>
      <c r="H179" s="2">
        <f t="shared" si="1"/>
        <v>0.5999999999994543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36148.33</v>
      </c>
      <c r="D180" s="1">
        <f>'PR-RAS'!E184</f>
        <v>26620.49</v>
      </c>
      <c r="E180" s="1">
        <v>0</v>
      </c>
      <c r="F180" s="1">
        <v>0</v>
      </c>
      <c r="G180" s="2">
        <f t="shared" si="0"/>
        <v>16000.686489999998</v>
      </c>
      <c r="H180" s="2">
        <f t="shared" si="1"/>
        <v>0.82000000000334694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2605.6</v>
      </c>
      <c r="D181" s="1">
        <f>'PR-RAS'!E185</f>
        <v>2596.1</v>
      </c>
      <c r="E181" s="1">
        <v>0</v>
      </c>
      <c r="F181" s="1">
        <v>0</v>
      </c>
      <c r="G181" s="2">
        <f t="shared" si="0"/>
        <v>1403.6039999999998</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14893.77</v>
      </c>
      <c r="D182" s="1">
        <f>'PR-RAS'!E186</f>
        <v>12503.17</v>
      </c>
      <c r="E182" s="1">
        <v>0</v>
      </c>
      <c r="F182" s="1">
        <v>0</v>
      </c>
      <c r="G182" s="2">
        <f t="shared" si="0"/>
        <v>7221.9199099999996</v>
      </c>
      <c r="H182" s="2">
        <f t="shared" si="1"/>
        <v>0.3999999999996362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12118.77</v>
      </c>
      <c r="D184" s="1">
        <f>'PR-RAS'!E188</f>
        <v>20068.809999999998</v>
      </c>
      <c r="E184" s="1">
        <v>0</v>
      </c>
      <c r="F184" s="1">
        <v>0</v>
      </c>
      <c r="G184" s="2">
        <f t="shared" si="0"/>
        <v>9562.9193699999996</v>
      </c>
      <c r="H184" s="2">
        <f t="shared" si="1"/>
        <v>0.42000000000189175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3745.19</v>
      </c>
      <c r="D185" s="1">
        <f>'PR-RAS'!E189</f>
        <v>5211.8999999999996</v>
      </c>
      <c r="E185" s="1">
        <v>0</v>
      </c>
      <c r="F185" s="1">
        <v>0</v>
      </c>
      <c r="G185" s="2">
        <f t="shared" si="0"/>
        <v>2607.0941600000001</v>
      </c>
      <c r="H185" s="2">
        <f t="shared" si="1"/>
        <v>0.29000000000041837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1822.43</v>
      </c>
      <c r="D187" s="1">
        <f>'PR-RAS'!E191</f>
        <v>304.8</v>
      </c>
      <c r="E187" s="1">
        <v>0</v>
      </c>
      <c r="F187" s="1">
        <v>0</v>
      </c>
      <c r="G187" s="2">
        <f t="shared" si="0"/>
        <v>452.35758000000004</v>
      </c>
      <c r="H187" s="2">
        <f t="shared" si="1"/>
        <v>0.6300000000000523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561.25</v>
      </c>
      <c r="D188" s="1">
        <f>'PR-RAS'!E192</f>
        <v>363.09</v>
      </c>
      <c r="E188" s="1">
        <v>0</v>
      </c>
      <c r="F188" s="1">
        <v>0</v>
      </c>
      <c r="G188" s="2">
        <f t="shared" si="0"/>
        <v>240.74940999999995</v>
      </c>
      <c r="H188" s="2">
        <f t="shared" si="1"/>
        <v>0.33999999999997499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466.61</v>
      </c>
      <c r="D190" s="1">
        <f>'PR-RAS'!E194</f>
        <v>6283.24</v>
      </c>
      <c r="E190" s="1">
        <v>0</v>
      </c>
      <c r="F190" s="1">
        <v>0</v>
      </c>
      <c r="G190" s="2">
        <f t="shared" si="0"/>
        <v>2463.2540100000001</v>
      </c>
      <c r="H190" s="2">
        <f t="shared" si="1"/>
        <v>0.62999999999976808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5523.29</v>
      </c>
      <c r="D191" s="1">
        <f>'PR-RAS'!E195</f>
        <v>7905.78</v>
      </c>
      <c r="E191" s="1">
        <v>0</v>
      </c>
      <c r="F191" s="1">
        <v>0</v>
      </c>
      <c r="G191" s="2">
        <f t="shared" si="0"/>
        <v>4053.6214999999997</v>
      </c>
      <c r="H191" s="2">
        <f t="shared" si="1"/>
        <v>0.51000000000021828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9781.43</v>
      </c>
      <c r="D192" s="1">
        <f>'PR-RAS'!E196</f>
        <v>26017.42</v>
      </c>
      <c r="E192" s="1">
        <v>0</v>
      </c>
      <c r="F192" s="1">
        <v>0</v>
      </c>
      <c r="G192" s="2">
        <f t="shared" si="0"/>
        <v>11806.907569999999</v>
      </c>
      <c r="H192" s="2">
        <f t="shared" si="1"/>
        <v>0.84999999999854481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9781.43</v>
      </c>
      <c r="D206" s="1">
        <f>'PR-RAS'!E210</f>
        <v>26017.42</v>
      </c>
      <c r="E206" s="1">
        <v>0</v>
      </c>
      <c r="F206" s="1">
        <v>0</v>
      </c>
      <c r="G206" s="2">
        <f t="shared" si="0"/>
        <v>12672.335349999999</v>
      </c>
      <c r="H206" s="2">
        <f t="shared" si="1"/>
        <v>0.84999999999854481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1353.18</v>
      </c>
      <c r="D207" s="1">
        <f>'PR-RAS'!E211</f>
        <v>2186.34</v>
      </c>
      <c r="E207" s="1">
        <v>0</v>
      </c>
      <c r="F207" s="1">
        <v>0</v>
      </c>
      <c r="G207" s="2">
        <f t="shared" si="0"/>
        <v>1179.5271600000001</v>
      </c>
      <c r="H207" s="2">
        <f t="shared" si="1"/>
        <v>0.52000000000020918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395.74</v>
      </c>
      <c r="D209" s="1">
        <f>'PR-RAS'!E213</f>
        <v>6375.1</v>
      </c>
      <c r="E209" s="1">
        <v>0</v>
      </c>
      <c r="F209" s="1">
        <v>0</v>
      </c>
      <c r="G209" s="2">
        <f t="shared" si="0"/>
        <v>2734.3555200000001</v>
      </c>
      <c r="H209" s="2">
        <f t="shared" si="1"/>
        <v>0.3600000000003547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8032.51</v>
      </c>
      <c r="D210" s="1">
        <f>'PR-RAS'!E214</f>
        <v>17455.98</v>
      </c>
      <c r="E210" s="1">
        <v>0</v>
      </c>
      <c r="F210" s="1">
        <v>0</v>
      </c>
      <c r="G210" s="2">
        <f t="shared" si="0"/>
        <v>8975.3942299999999</v>
      </c>
      <c r="H210" s="2">
        <f t="shared" si="1"/>
        <v>0.51000000000021828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31705.51</v>
      </c>
      <c r="D248" s="1">
        <f>'PR-RAS'!E252</f>
        <v>72094.34</v>
      </c>
      <c r="E248" s="1">
        <v>0</v>
      </c>
      <c r="F248" s="1">
        <v>0</v>
      </c>
      <c r="G248" s="2">
        <f t="shared" si="0"/>
        <v>43445.864930000003</v>
      </c>
      <c r="H248" s="2">
        <f t="shared" si="1"/>
        <v>0.82999999999810825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31705.51</v>
      </c>
      <c r="D255" s="1">
        <f>'PR-RAS'!E259</f>
        <v>72094.34</v>
      </c>
      <c r="E255" s="1">
        <v>0</v>
      </c>
      <c r="F255" s="1">
        <v>0</v>
      </c>
      <c r="G255" s="2">
        <f t="shared" si="0"/>
        <v>44677.124260000004</v>
      </c>
      <c r="H255" s="2">
        <f t="shared" si="1"/>
        <v>0.82999999999810825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2060</v>
      </c>
      <c r="D256" s="1">
        <f>'PR-RAS'!E260</f>
        <v>0</v>
      </c>
      <c r="E256" s="1">
        <v>0</v>
      </c>
      <c r="F256" s="1">
        <v>0</v>
      </c>
      <c r="G256" s="2">
        <f t="shared" si="0"/>
        <v>525.29999999999995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29645.51</v>
      </c>
      <c r="D257" s="1">
        <f>'PR-RAS'!E261</f>
        <v>72094.34</v>
      </c>
      <c r="E257" s="1">
        <v>0</v>
      </c>
      <c r="F257" s="1">
        <v>0</v>
      </c>
      <c r="G257" s="2">
        <f t="shared" si="0"/>
        <v>44501.552640000002</v>
      </c>
      <c r="H257" s="2">
        <f t="shared" si="1"/>
        <v>0.82999999999810825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1596.87</v>
      </c>
      <c r="D259" s="1">
        <f>'PR-RAS'!E263</f>
        <v>1780.7</v>
      </c>
      <c r="E259" s="1">
        <v>0</v>
      </c>
      <c r="F259" s="1">
        <v>0</v>
      </c>
      <c r="G259" s="2">
        <f t="shared" si="0"/>
        <v>1330.8336600000002</v>
      </c>
      <c r="H259" s="2">
        <f t="shared" si="1"/>
        <v>0.43000000000006366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1596.87</v>
      </c>
      <c r="D260" s="1">
        <f>'PR-RAS'!E264</f>
        <v>1780.7</v>
      </c>
      <c r="E260" s="1">
        <v>0</v>
      </c>
      <c r="F260" s="1">
        <v>0</v>
      </c>
      <c r="G260" s="2">
        <f t="shared" si="0"/>
        <v>1335.9919300000001</v>
      </c>
      <c r="H260" s="2">
        <f t="shared" si="1"/>
        <v>0.43000000000006366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1596.87</v>
      </c>
      <c r="D262" s="1">
        <f>'PR-RAS'!E266</f>
        <v>1780.7</v>
      </c>
      <c r="E262" s="1">
        <v>0</v>
      </c>
      <c r="F262" s="1">
        <v>0</v>
      </c>
      <c r="G262" s="2">
        <f t="shared" si="0"/>
        <v>1346.3084700000002</v>
      </c>
      <c r="H262" s="2">
        <f t="shared" si="1"/>
        <v>0.43000000000006366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2023805.1</v>
      </c>
      <c r="D285" s="1">
        <f>'PR-RAS'!E289</f>
        <v>2892943.96</v>
      </c>
      <c r="E285" s="1">
        <v>0</v>
      </c>
      <c r="F285" s="1">
        <v>0</v>
      </c>
      <c r="G285" s="2">
        <f t="shared" si="8"/>
        <v>2217952.8176799999</v>
      </c>
      <c r="H285" s="2">
        <f t="shared" si="9"/>
        <v>0.14000000013038516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117496.01999999955</v>
      </c>
      <c r="D286" s="1">
        <f>'PR-RAS'!E290</f>
        <v>124303.72999999998</v>
      </c>
      <c r="E286" s="1">
        <v>0</v>
      </c>
      <c r="F286" s="1">
        <v>0</v>
      </c>
      <c r="G286" s="2">
        <f t="shared" si="8"/>
        <v>104339.49179999986</v>
      </c>
      <c r="H286" s="2">
        <f t="shared" si="9"/>
        <v>0.28999999957159162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25016.16</v>
      </c>
      <c r="D288" s="1">
        <f>'PR-RAS'!E292</f>
        <v>55331.77</v>
      </c>
      <c r="E288" s="1">
        <v>0</v>
      </c>
      <c r="F288" s="1">
        <v>0</v>
      </c>
      <c r="G288" s="2">
        <f t="shared" si="8"/>
        <v>38940.073899999988</v>
      </c>
      <c r="H288" s="2">
        <f t="shared" si="9"/>
        <v>0.3900000000030559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11405.84</v>
      </c>
      <c r="D290" s="1">
        <f>'PR-RAS'!E294</f>
        <v>13820.71</v>
      </c>
      <c r="E290" s="1">
        <v>0</v>
      </c>
      <c r="F290" s="1">
        <v>0</v>
      </c>
      <c r="G290" s="2">
        <f t="shared" si="8"/>
        <v>11284.658139999998</v>
      </c>
      <c r="H290" s="2">
        <f t="shared" si="9"/>
        <v>0.4500000000007276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1409.14</v>
      </c>
      <c r="D291" s="1">
        <f>'PR-RAS'!E295</f>
        <v>146.54</v>
      </c>
      <c r="E291" s="1">
        <v>0</v>
      </c>
      <c r="F291" s="1">
        <v>0</v>
      </c>
      <c r="G291" s="2">
        <f t="shared" si="8"/>
        <v>493.6438</v>
      </c>
      <c r="H291" s="2">
        <f t="shared" si="9"/>
        <v>0.600000000000108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87180.409999999989</v>
      </c>
      <c r="D345" s="1">
        <f>'PR-RAS'!E350</f>
        <v>100034.34</v>
      </c>
      <c r="E345" s="1">
        <v>0</v>
      </c>
      <c r="F345" s="1">
        <v>0</v>
      </c>
      <c r="G345" s="2">
        <f t="shared" si="8"/>
        <v>98813.686959999977</v>
      </c>
      <c r="H345" s="2">
        <f t="shared" si="9"/>
        <v>0.74999999998544808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87180.409999999989</v>
      </c>
      <c r="D358" s="1">
        <f>'PR-RAS'!E363</f>
        <v>100034.34</v>
      </c>
      <c r="E358" s="1">
        <v>0</v>
      </c>
      <c r="F358" s="1">
        <v>0</v>
      </c>
      <c r="G358" s="2">
        <f t="shared" si="8"/>
        <v>102547.92512999999</v>
      </c>
      <c r="H358" s="2">
        <f t="shared" si="9"/>
        <v>0.74999999998544808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16109.73</v>
      </c>
      <c r="D364" s="1">
        <f>'PR-RAS'!E369</f>
        <v>35741.82</v>
      </c>
      <c r="E364" s="1">
        <v>0</v>
      </c>
      <c r="F364" s="1">
        <v>0</v>
      </c>
      <c r="G364" s="2">
        <f t="shared" si="8"/>
        <v>31796.393309999996</v>
      </c>
      <c r="H364" s="2">
        <f t="shared" si="9"/>
        <v>0.4500000000007276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6266.12</v>
      </c>
      <c r="D365" s="1">
        <f>'PR-RAS'!E370</f>
        <v>7071.64</v>
      </c>
      <c r="E365" s="1">
        <v>0</v>
      </c>
      <c r="F365" s="1">
        <v>0</v>
      </c>
      <c r="G365" s="2">
        <f t="shared" si="8"/>
        <v>7429.0216</v>
      </c>
      <c r="H365" s="2">
        <f t="shared" si="9"/>
        <v>0.47999999999956344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6226.48</v>
      </c>
      <c r="D366" s="1">
        <f>'PR-RAS'!E371</f>
        <v>1291.8</v>
      </c>
      <c r="E366" s="1">
        <v>0</v>
      </c>
      <c r="F366" s="1">
        <v>0</v>
      </c>
      <c r="G366" s="2">
        <f t="shared" si="8"/>
        <v>3215.6792</v>
      </c>
      <c r="H366" s="2">
        <f t="shared" si="9"/>
        <v>0.67999999999960892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10992.45</v>
      </c>
      <c r="E367" s="1">
        <v>0</v>
      </c>
      <c r="F367" s="1">
        <v>0</v>
      </c>
      <c r="G367" s="2">
        <f t="shared" si="8"/>
        <v>8046.4734000000008</v>
      </c>
      <c r="H367" s="2">
        <f t="shared" si="9"/>
        <v>0.4500000000007276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1679.63</v>
      </c>
      <c r="D369" s="1">
        <f>'PR-RAS'!E374</f>
        <v>15429.68</v>
      </c>
      <c r="E369" s="1">
        <v>0</v>
      </c>
      <c r="F369" s="1">
        <v>0</v>
      </c>
      <c r="G369" s="2">
        <f t="shared" si="8"/>
        <v>11974.348320000001</v>
      </c>
      <c r="H369" s="2">
        <f t="shared" si="9"/>
        <v>0.68999999999959982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1937.5</v>
      </c>
      <c r="D371" s="1">
        <f>'PR-RAS'!E376</f>
        <v>956.25</v>
      </c>
      <c r="E371" s="1">
        <v>0</v>
      </c>
      <c r="F371" s="1">
        <v>0</v>
      </c>
      <c r="G371" s="2">
        <f t="shared" si="8"/>
        <v>1424.5</v>
      </c>
      <c r="H371" s="2">
        <f t="shared" si="9"/>
        <v>0.75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71070.679999999993</v>
      </c>
      <c r="D378" s="1">
        <f>'PR-RAS'!E383</f>
        <v>64292.52</v>
      </c>
      <c r="E378" s="1">
        <v>0</v>
      </c>
      <c r="F378" s="1">
        <v>0</v>
      </c>
      <c r="G378" s="2">
        <f t="shared" si="8"/>
        <v>75270.206439999994</v>
      </c>
      <c r="H378" s="2">
        <f t="shared" si="9"/>
        <v>0.80000000001018634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71070.679999999993</v>
      </c>
      <c r="D379" s="1">
        <f>'PR-RAS'!E384</f>
        <v>64292.52</v>
      </c>
      <c r="E379" s="1">
        <v>0</v>
      </c>
      <c r="F379" s="1">
        <v>0</v>
      </c>
      <c r="G379" s="2">
        <f t="shared" si="8"/>
        <v>75469.86215999999</v>
      </c>
      <c r="H379" s="2">
        <f t="shared" si="9"/>
        <v>0.80000000001018634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87180.409999999989</v>
      </c>
      <c r="D403" s="1">
        <f>'PR-RAS'!E408</f>
        <v>100034.34</v>
      </c>
      <c r="E403" s="1">
        <v>0</v>
      </c>
      <c r="F403" s="1">
        <v>0</v>
      </c>
      <c r="G403" s="2">
        <f t="shared" si="8"/>
        <v>115474.13417999999</v>
      </c>
      <c r="H403" s="2">
        <f t="shared" si="9"/>
        <v>0.74999999998544808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2141301.1199999996</v>
      </c>
      <c r="D407" s="1">
        <f>'PR-RAS'!E412</f>
        <v>3017247.69</v>
      </c>
      <c r="E407" s="1">
        <v>0</v>
      </c>
      <c r="F407" s="1">
        <v>0</v>
      </c>
      <c r="G407" s="2">
        <f t="shared" si="8"/>
        <v>3319373.3790000002</v>
      </c>
      <c r="H407" s="2">
        <f t="shared" si="9"/>
        <v>0.42999999970197678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2110985.5100000002</v>
      </c>
      <c r="D408" s="1">
        <f>'PR-RAS'!E413</f>
        <v>2992978.3</v>
      </c>
      <c r="E408" s="1">
        <v>0</v>
      </c>
      <c r="F408" s="1">
        <v>0</v>
      </c>
      <c r="G408" s="2">
        <f t="shared" si="8"/>
        <v>3295455.4387699994</v>
      </c>
      <c r="H408" s="2">
        <f t="shared" si="9"/>
        <v>0.78999999957159162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30315.609999999404</v>
      </c>
      <c r="D409" s="1">
        <f>'PR-RAS'!E414</f>
        <v>24269.39000000013</v>
      </c>
      <c r="E409" s="1">
        <v>0</v>
      </c>
      <c r="F409" s="1">
        <v>0</v>
      </c>
      <c r="G409" s="2">
        <f t="shared" si="8"/>
        <v>32172.591119999863</v>
      </c>
      <c r="H409" s="2">
        <f t="shared" si="9"/>
        <v>0.78000000072643161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25016.16</v>
      </c>
      <c r="D411" s="1">
        <f>'PR-RAS'!E416</f>
        <v>55331.77</v>
      </c>
      <c r="E411" s="1">
        <v>0</v>
      </c>
      <c r="F411" s="1">
        <v>0</v>
      </c>
      <c r="G411" s="2">
        <f t="shared" si="8"/>
        <v>55628.676999999989</v>
      </c>
      <c r="H411" s="2">
        <f t="shared" si="9"/>
        <v>0.3900000000030559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11405.84</v>
      </c>
      <c r="D413" s="1">
        <f>'PR-RAS'!E418</f>
        <v>13820.71</v>
      </c>
      <c r="E413" s="1">
        <v>0</v>
      </c>
      <c r="F413" s="1">
        <v>0</v>
      </c>
      <c r="G413" s="2">
        <f t="shared" si="8"/>
        <v>16087.471119999997</v>
      </c>
      <c r="H413" s="2">
        <f t="shared" si="9"/>
        <v>0.4500000000007276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2141301.1199999996</v>
      </c>
      <c r="D633" s="1">
        <f>'PR-RAS'!E639</f>
        <v>3017247.69</v>
      </c>
      <c r="E633" s="1">
        <v>0</v>
      </c>
      <c r="F633" s="1">
        <v>0</v>
      </c>
      <c r="G633" s="2">
        <f t="shared" si="10"/>
        <v>5167103.3880000003</v>
      </c>
      <c r="H633" s="2">
        <f t="shared" si="11"/>
        <v>0.42999999970197678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2110985.5100000002</v>
      </c>
      <c r="D634" s="1">
        <f>'PR-RAS'!E640</f>
        <v>2992978.3</v>
      </c>
      <c r="E634" s="1">
        <v>0</v>
      </c>
      <c r="F634" s="1">
        <v>0</v>
      </c>
      <c r="G634" s="2">
        <f t="shared" si="10"/>
        <v>5125364.3556300001</v>
      </c>
      <c r="H634" s="2">
        <f t="shared" si="11"/>
        <v>0.78999999957159162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30315.609999999404</v>
      </c>
      <c r="D635" s="1">
        <f>'PR-RAS'!E641</f>
        <v>24269.39000000013</v>
      </c>
      <c r="E635" s="1">
        <v>0</v>
      </c>
      <c r="F635" s="1">
        <v>0</v>
      </c>
      <c r="G635" s="2">
        <f t="shared" si="10"/>
        <v>49993.683259999787</v>
      </c>
      <c r="H635" s="2">
        <f t="shared" si="11"/>
        <v>0.78000000072643161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25016.16</v>
      </c>
      <c r="D637" s="1">
        <f>'PR-RAS'!E643</f>
        <v>55331.77</v>
      </c>
      <c r="E637" s="1">
        <v>0</v>
      </c>
      <c r="F637" s="1">
        <v>0</v>
      </c>
      <c r="G637" s="2">
        <f t="shared" si="10"/>
        <v>86292.289199999985</v>
      </c>
      <c r="H637" s="2">
        <f t="shared" si="11"/>
        <v>0.3900000000030559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55331.769999999407</v>
      </c>
      <c r="D639" s="1">
        <f>'PR-RAS'!E645</f>
        <v>79601.16000000012</v>
      </c>
      <c r="E639" s="1">
        <v>0</v>
      </c>
      <c r="F639" s="1">
        <v>0</v>
      </c>
      <c r="G639" s="2">
        <f t="shared" si="10"/>
        <v>136872.74941999977</v>
      </c>
      <c r="H639" s="2">
        <f t="shared" si="11"/>
        <v>0.39000000071246177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170479.35</v>
      </c>
      <c r="D641" s="1">
        <f>'PR-RAS'!E647</f>
        <v>203315.1</v>
      </c>
      <c r="E641" s="1">
        <v>0</v>
      </c>
      <c r="F641" s="1">
        <v>0</v>
      </c>
      <c r="G641" s="2">
        <f t="shared" si="10"/>
        <v>369350.11200000002</v>
      </c>
      <c r="H641" s="2">
        <f t="shared" si="11"/>
        <v>0.45000000001164153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41706.92</v>
      </c>
      <c r="D642" s="1">
        <f>'PR-RAS'!E649</f>
        <v>83466.63</v>
      </c>
      <c r="E642" s="1">
        <v>0</v>
      </c>
      <c r="F642" s="1">
        <v>0</v>
      </c>
      <c r="G642" s="2">
        <f t="shared" si="10"/>
        <v>133738.35537999999</v>
      </c>
      <c r="H642" s="2">
        <f t="shared" si="11"/>
        <v>0.44999999999708962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811703.72</v>
      </c>
      <c r="D643" s="1">
        <f>'PR-RAS'!E650</f>
        <v>3008738.55</v>
      </c>
      <c r="E643" s="1">
        <v>0</v>
      </c>
      <c r="F643" s="1">
        <v>0</v>
      </c>
      <c r="G643" s="2">
        <f t="shared" si="10"/>
        <v>4384334.0864399998</v>
      </c>
      <c r="H643" s="2">
        <f t="shared" si="11"/>
        <v>0.73000000021420419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769944.01</v>
      </c>
      <c r="D644" s="1">
        <f>'PR-RAS'!E651</f>
        <v>2994529.2</v>
      </c>
      <c r="E644" s="1">
        <v>0</v>
      </c>
      <c r="F644" s="1">
        <v>0</v>
      </c>
      <c r="G644" s="2">
        <f t="shared" si="10"/>
        <v>4346038.5496300003</v>
      </c>
      <c r="H644" s="2">
        <f t="shared" si="11"/>
        <v>0.21000000019557774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83466.63</v>
      </c>
      <c r="D645" s="1">
        <f>'PR-RAS'!E652</f>
        <v>97675.979999999516</v>
      </c>
      <c r="E645" s="1">
        <v>0</v>
      </c>
      <c r="F645" s="1">
        <v>0</v>
      </c>
      <c r="G645" s="2">
        <f t="shared" si="10"/>
        <v>179559.1719599994</v>
      </c>
      <c r="H645" s="2">
        <f t="shared" si="11"/>
        <v>0.39000000047963113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80</v>
      </c>
      <c r="D647" s="1">
        <f>'PR-RAS'!E654</f>
        <v>80</v>
      </c>
      <c r="E647" s="1">
        <v>0</v>
      </c>
      <c r="F647" s="1">
        <v>0</v>
      </c>
      <c r="G647" s="2">
        <f t="shared" si="10"/>
        <v>155.04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78</v>
      </c>
      <c r="D649" s="1">
        <f>'PR-RAS'!E656</f>
        <v>78</v>
      </c>
      <c r="E649" s="1">
        <v>0</v>
      </c>
      <c r="F649" s="1">
        <v>0</v>
      </c>
      <c r="G649" s="2">
        <f t="shared" si="10"/>
        <v>151.63200000000001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2077343.06</v>
      </c>
      <c r="E668" s="1">
        <v>0</v>
      </c>
      <c r="F668" s="1">
        <v>0</v>
      </c>
      <c r="G668" s="2">
        <f t="shared" si="10"/>
        <v>2771175.6420400003</v>
      </c>
      <c r="H668" s="2">
        <f t="shared" si="11"/>
        <v>6.0000000055879354E-2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1512760.23</v>
      </c>
      <c r="D669" s="1">
        <f>'PR-RAS'!E676</f>
        <v>0</v>
      </c>
      <c r="E669" s="1">
        <v>0</v>
      </c>
      <c r="F669" s="1">
        <v>0</v>
      </c>
      <c r="G669" s="2">
        <f t="shared" si="10"/>
        <v>1010523.8336400001</v>
      </c>
      <c r="H669" s="2">
        <f t="shared" si="11"/>
        <v>0.22999999998137355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86917.13</v>
      </c>
      <c r="E670" s="1">
        <v>0</v>
      </c>
      <c r="F670" s="1">
        <v>0</v>
      </c>
      <c r="G670" s="2">
        <f t="shared" si="10"/>
        <v>116295.11994000002</v>
      </c>
      <c r="H670" s="2">
        <f t="shared" si="11"/>
        <v>0.13000000000465661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45877.79</v>
      </c>
      <c r="D671" s="1">
        <f>'PR-RAS'!E678</f>
        <v>0</v>
      </c>
      <c r="E671" s="1">
        <v>0</v>
      </c>
      <c r="F671" s="1">
        <v>0</v>
      </c>
      <c r="G671" s="2">
        <f t="shared" si="10"/>
        <v>30738.119300000002</v>
      </c>
      <c r="H671" s="2">
        <f t="shared" si="11"/>
        <v>0.20999999999912689</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1.89</v>
      </c>
      <c r="D695" s="1">
        <f>'PR-RAS'!E702</f>
        <v>0</v>
      </c>
      <c r="E695" s="1">
        <v>0</v>
      </c>
      <c r="F695" s="1">
        <v>0</v>
      </c>
      <c r="G695" s="2">
        <f t="shared" si="10"/>
        <v>1.3116599999999998</v>
      </c>
      <c r="H695" s="2">
        <f t="shared" si="11"/>
        <v>0.1100000000000001</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87088.17</v>
      </c>
      <c r="D703" s="1">
        <f>'PR-RAS'!E710</f>
        <v>120693.75999999999</v>
      </c>
      <c r="E703" s="1">
        <v>0</v>
      </c>
      <c r="F703" s="1">
        <v>0</v>
      </c>
      <c r="G703" s="2">
        <f t="shared" si="10"/>
        <v>230589.93437999999</v>
      </c>
      <c r="H703" s="2">
        <f t="shared" si="11"/>
        <v>0.41000000000349246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10134.19</v>
      </c>
      <c r="D710" s="1">
        <f>'PR-RAS'!E717</f>
        <v>12333.43</v>
      </c>
      <c r="E710" s="1">
        <v>0</v>
      </c>
      <c r="F710" s="1">
        <v>0</v>
      </c>
      <c r="G710" s="2">
        <f t="shared" si="10"/>
        <v>24673.944449999999</v>
      </c>
      <c r="H710" s="2">
        <f t="shared" si="11"/>
        <v>0.62000000000080036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35170.57</v>
      </c>
      <c r="D711" s="1">
        <f>'PR-RAS'!E718</f>
        <v>40587.78</v>
      </c>
      <c r="E711" s="1">
        <v>0</v>
      </c>
      <c r="F711" s="1">
        <v>0</v>
      </c>
      <c r="G711" s="2">
        <f t="shared" si="10"/>
        <v>82605.752299999993</v>
      </c>
      <c r="H711" s="2">
        <f t="shared" si="11"/>
        <v>0.65000000000145519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7257.4</v>
      </c>
      <c r="D713" s="1">
        <f>'PR-RAS'!E720</f>
        <v>4174.6000000000004</v>
      </c>
      <c r="E713" s="1">
        <v>0</v>
      </c>
      <c r="F713" s="1">
        <v>0</v>
      </c>
      <c r="G713" s="2">
        <f t="shared" si="10"/>
        <v>11111.8992</v>
      </c>
      <c r="H713" s="2">
        <f t="shared" si="11"/>
        <v>0.7999999999992724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18631.34</v>
      </c>
      <c r="D715" s="1">
        <f>'PR-RAS'!E722</f>
        <v>12200.52</v>
      </c>
      <c r="E715" s="1">
        <v>0</v>
      </c>
      <c r="F715" s="1">
        <v>0</v>
      </c>
      <c r="G715" s="2">
        <f t="shared" si="10"/>
        <v>30725.119320000002</v>
      </c>
      <c r="H715" s="2">
        <f t="shared" si="11"/>
        <v>0.81999999999970896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11670.34</v>
      </c>
      <c r="D716" s="1">
        <f>'PR-RAS'!E723</f>
        <v>7501.36</v>
      </c>
      <c r="E716" s="1">
        <v>0</v>
      </c>
      <c r="F716" s="1">
        <v>0</v>
      </c>
      <c r="G716" s="2">
        <f t="shared" si="10"/>
        <v>19071.237899999996</v>
      </c>
      <c r="H716" s="2">
        <f t="shared" si="11"/>
        <v>0.6999999999998181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14893.77</v>
      </c>
      <c r="D717" s="1">
        <f>'PR-RAS'!E724</f>
        <v>0</v>
      </c>
      <c r="E717" s="1">
        <v>0</v>
      </c>
      <c r="F717" s="1">
        <v>0</v>
      </c>
      <c r="G717" s="2">
        <f t="shared" si="10"/>
        <v>10663.939319999999</v>
      </c>
      <c r="H717" s="2">
        <f t="shared" si="11"/>
        <v>0.22999999999956344</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3745.19</v>
      </c>
      <c r="D718" s="1">
        <f>'PR-RAS'!E725</f>
        <v>5211.8999999999996</v>
      </c>
      <c r="E718" s="1">
        <v>0</v>
      </c>
      <c r="F718" s="1">
        <v>0</v>
      </c>
      <c r="G718" s="2">
        <f t="shared" si="10"/>
        <v>10159.16583</v>
      </c>
      <c r="H718" s="2">
        <f t="shared" si="11"/>
        <v>0.29000000000041837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1353.18</v>
      </c>
      <c r="D751" s="1">
        <f>'PR-RAS'!E758</f>
        <v>0</v>
      </c>
      <c r="E751" s="1">
        <v>0</v>
      </c>
      <c r="F751" s="1">
        <v>0</v>
      </c>
      <c r="G751" s="2">
        <f t="shared" si="10"/>
        <v>1014.885</v>
      </c>
      <c r="H751" s="2">
        <f t="shared" si="11"/>
        <v>0.18000000000006366</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2060</v>
      </c>
      <c r="D816" s="1">
        <f>'PR-RAS'!E823</f>
        <v>0</v>
      </c>
      <c r="E816" s="1">
        <v>0</v>
      </c>
      <c r="F816" s="1">
        <v>0</v>
      </c>
      <c r="G816" s="2">
        <f t="shared" si="18"/>
        <v>1678.8999999999999</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29645.51</v>
      </c>
      <c r="D821" s="1">
        <f>'PR-RAS'!E828</f>
        <v>72094.34</v>
      </c>
      <c r="E821" s="1">
        <v>0</v>
      </c>
      <c r="F821" s="1">
        <v>0</v>
      </c>
      <c r="G821" s="2">
        <f t="shared" si="18"/>
        <v>142544.03579999998</v>
      </c>
      <c r="H821" s="2">
        <f t="shared" si="19"/>
        <v>0.82999999999810825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1186820.53</v>
      </c>
      <c r="D984" s="6">
        <f>BILANCA!E6</f>
        <v>1140458.77</v>
      </c>
      <c r="E984" s="6">
        <v>0</v>
      </c>
      <c r="F984" s="6">
        <v>0</v>
      </c>
      <c r="G984" s="7">
        <f t="shared" ref="G984:G1241" si="22">B984/1000*C984+B984/500*D984</f>
        <v>3467.7380699999999</v>
      </c>
      <c r="H984" s="7">
        <f t="shared" si="19"/>
        <v>0.69999999995343387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897000.57000000007</v>
      </c>
      <c r="D985" s="1">
        <f>BILANCA!E7</f>
        <v>813742.72000000009</v>
      </c>
      <c r="E985" s="1">
        <v>0</v>
      </c>
      <c r="F985" s="1">
        <v>0</v>
      </c>
      <c r="G985" s="2">
        <f t="shared" si="22"/>
        <v>5048.9720200000002</v>
      </c>
      <c r="H985" s="2">
        <f t="shared" si="19"/>
        <v>0.70999999984633178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897000.57000000007</v>
      </c>
      <c r="D990" s="1">
        <f>BILANCA!E12</f>
        <v>813742.72000000009</v>
      </c>
      <c r="E990" s="1">
        <v>0</v>
      </c>
      <c r="F990" s="1">
        <v>0</v>
      </c>
      <c r="G990" s="2">
        <f t="shared" si="22"/>
        <v>17671.40207</v>
      </c>
      <c r="H990" s="2">
        <f t="shared" si="19"/>
        <v>0.70999999984633178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99007.290000000037</v>
      </c>
      <c r="D991" s="1">
        <f>BILANCA!E13</f>
        <v>82149.530000000028</v>
      </c>
      <c r="E991" s="1">
        <v>0</v>
      </c>
      <c r="F991" s="1">
        <v>0</v>
      </c>
      <c r="G991" s="2">
        <f t="shared" si="22"/>
        <v>2106.4508000000005</v>
      </c>
      <c r="H991" s="2">
        <f t="shared" si="19"/>
        <v>0.76000000000931323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1348620.47</v>
      </c>
      <c r="D993" s="1">
        <f>BILANCA!E15</f>
        <v>1348620.47</v>
      </c>
      <c r="E993" s="1">
        <v>0</v>
      </c>
      <c r="F993" s="1">
        <v>0</v>
      </c>
      <c r="G993" s="2">
        <f t="shared" si="22"/>
        <v>40458.614099999999</v>
      </c>
      <c r="H993" s="2">
        <f t="shared" si="19"/>
        <v>0.93999999994412065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1249613.18</v>
      </c>
      <c r="D996" s="1">
        <f>BILANCA!E18</f>
        <v>1266470.94</v>
      </c>
      <c r="E996" s="1">
        <v>0</v>
      </c>
      <c r="F996" s="1">
        <v>0</v>
      </c>
      <c r="G996" s="2">
        <f t="shared" si="22"/>
        <v>49173.215779999991</v>
      </c>
      <c r="H996" s="2">
        <f t="shared" si="19"/>
        <v>0.23999999999068677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630843.82999999996</v>
      </c>
      <c r="D997" s="1">
        <f>BILANCA!E19</f>
        <v>503504.15</v>
      </c>
      <c r="E997" s="1">
        <v>0</v>
      </c>
      <c r="F997" s="1">
        <v>0</v>
      </c>
      <c r="G997" s="2">
        <f t="shared" si="22"/>
        <v>22929.929819999998</v>
      </c>
      <c r="H997" s="2">
        <f t="shared" si="19"/>
        <v>0.32000000006519258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316383.15999999997</v>
      </c>
      <c r="D998" s="1">
        <f>BILANCA!E20</f>
        <v>335598.93</v>
      </c>
      <c r="E998" s="1">
        <v>0</v>
      </c>
      <c r="F998" s="1">
        <v>0</v>
      </c>
      <c r="G998" s="2">
        <f t="shared" si="22"/>
        <v>14813.7153</v>
      </c>
      <c r="H998" s="2">
        <f t="shared" si="19"/>
        <v>0.22999999998137355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15007.21</v>
      </c>
      <c r="D999" s="1">
        <f>BILANCA!E21</f>
        <v>16299.01</v>
      </c>
      <c r="E999" s="1">
        <v>0</v>
      </c>
      <c r="F999" s="1">
        <v>0</v>
      </c>
      <c r="G999" s="2">
        <f t="shared" si="22"/>
        <v>761.68367999999998</v>
      </c>
      <c r="H999" s="2">
        <f t="shared" si="19"/>
        <v>0.21999999999934516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23624.66</v>
      </c>
      <c r="D1000" s="1">
        <f>BILANCA!E22</f>
        <v>34617.11</v>
      </c>
      <c r="E1000" s="1">
        <v>0</v>
      </c>
      <c r="F1000" s="1">
        <v>0</v>
      </c>
      <c r="G1000" s="2">
        <f t="shared" si="22"/>
        <v>1578.6009600000002</v>
      </c>
      <c r="H1000" s="2">
        <f t="shared" si="19"/>
        <v>0.4500000000007276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2141.9499999999998</v>
      </c>
      <c r="D1001" s="1">
        <f>BILANCA!E23</f>
        <v>2141.9499999999998</v>
      </c>
      <c r="E1001" s="1">
        <v>0</v>
      </c>
      <c r="F1001" s="1">
        <v>0</v>
      </c>
      <c r="G1001" s="2">
        <f t="shared" si="22"/>
        <v>115.66529999999999</v>
      </c>
      <c r="H1001" s="2">
        <f t="shared" si="19"/>
        <v>0.1000000000003638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12935.99</v>
      </c>
      <c r="D1002" s="1">
        <f>BILANCA!E24</f>
        <v>27593.360000000001</v>
      </c>
      <c r="E1002" s="1">
        <v>0</v>
      </c>
      <c r="F1002" s="1">
        <v>0</v>
      </c>
      <c r="G1002" s="2">
        <f t="shared" si="22"/>
        <v>1294.3314899999998</v>
      </c>
      <c r="H1002" s="2">
        <f t="shared" si="19"/>
        <v>0.37000000000080036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101018.57</v>
      </c>
      <c r="D1003" s="1">
        <f>BILANCA!E25</f>
        <v>101649</v>
      </c>
      <c r="E1003" s="1">
        <v>0</v>
      </c>
      <c r="F1003" s="1">
        <v>0</v>
      </c>
      <c r="G1003" s="2">
        <f t="shared" si="22"/>
        <v>6086.3314</v>
      </c>
      <c r="H1003" s="2">
        <f t="shared" si="19"/>
        <v>0.42999999999301508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229125.59</v>
      </c>
      <c r="D1004" s="1">
        <f>BILANCA!E26</f>
        <v>238614.5</v>
      </c>
      <c r="E1004" s="1">
        <v>0</v>
      </c>
      <c r="F1004" s="1">
        <v>0</v>
      </c>
      <c r="G1004" s="2">
        <f t="shared" si="22"/>
        <v>14833.446390000001</v>
      </c>
      <c r="H1004" s="2">
        <f t="shared" si="19"/>
        <v>0.91000000000349246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69393.3</v>
      </c>
      <c r="D1006" s="1">
        <f>BILANCA!E28</f>
        <v>253009.71</v>
      </c>
      <c r="E1006" s="1">
        <v>0</v>
      </c>
      <c r="F1006" s="1">
        <v>0</v>
      </c>
      <c r="G1006" s="2">
        <f t="shared" si="22"/>
        <v>13234.492559999999</v>
      </c>
      <c r="H1006" s="2">
        <f t="shared" si="19"/>
        <v>0.59000000001105946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167149.45000000001</v>
      </c>
      <c r="D1013" s="1">
        <f>BILANCA!E35</f>
        <v>228089.04000000004</v>
      </c>
      <c r="E1013" s="1">
        <v>0</v>
      </c>
      <c r="F1013" s="1">
        <v>0</v>
      </c>
      <c r="G1013" s="2">
        <f t="shared" si="22"/>
        <v>18699.825900000003</v>
      </c>
      <c r="H1013" s="2">
        <f t="shared" si="19"/>
        <v>0.49000000004889444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224660.94</v>
      </c>
      <c r="D1014" s="1">
        <f>BILANCA!E36</f>
        <v>288953.46000000002</v>
      </c>
      <c r="E1014" s="1">
        <v>0</v>
      </c>
      <c r="F1014" s="1">
        <v>0</v>
      </c>
      <c r="G1014" s="2">
        <f t="shared" si="22"/>
        <v>24879.603660000001</v>
      </c>
      <c r="H1014" s="2">
        <f t="shared" si="19"/>
        <v>0.52000000001862645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57511.49</v>
      </c>
      <c r="D1018" s="1">
        <f>BILANCA!E40</f>
        <v>60864.42</v>
      </c>
      <c r="E1018" s="1">
        <v>0</v>
      </c>
      <c r="F1018" s="1">
        <v>0</v>
      </c>
      <c r="G1018" s="2">
        <f t="shared" si="22"/>
        <v>6273.4115499999998</v>
      </c>
      <c r="H1018" s="2">
        <f t="shared" si="19"/>
        <v>0.9099999999962165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303160.62</v>
      </c>
      <c r="D1032" s="1">
        <f>BILANCA!E54</f>
        <v>357738.9</v>
      </c>
      <c r="E1032" s="1">
        <v>0</v>
      </c>
      <c r="F1032" s="1">
        <v>0</v>
      </c>
      <c r="G1032" s="2">
        <f t="shared" si="22"/>
        <v>49913.282580000006</v>
      </c>
      <c r="H1032" s="2">
        <f t="shared" si="19"/>
        <v>0.47999999998137355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303160.62</v>
      </c>
      <c r="D1033" s="1">
        <f>BILANCA!E55</f>
        <v>357738.9</v>
      </c>
      <c r="E1033" s="1">
        <v>0</v>
      </c>
      <c r="F1033" s="1">
        <v>0</v>
      </c>
      <c r="G1033" s="2">
        <f t="shared" si="22"/>
        <v>50931.921000000009</v>
      </c>
      <c r="H1033" s="2">
        <f t="shared" si="19"/>
        <v>0.47999999998137355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289819.96000000002</v>
      </c>
      <c r="D1046" s="1">
        <f>BILANCA!E68</f>
        <v>326716.05</v>
      </c>
      <c r="E1046" s="1">
        <v>0</v>
      </c>
      <c r="F1046" s="1">
        <v>0</v>
      </c>
      <c r="G1046" s="2">
        <f t="shared" si="22"/>
        <v>59424.879780000003</v>
      </c>
      <c r="H1046" s="2">
        <f t="shared" si="19"/>
        <v>8.999999996740371E-2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83466.63</v>
      </c>
      <c r="D1047" s="1">
        <f>BILANCA!E69</f>
        <v>97675.98</v>
      </c>
      <c r="E1047" s="1">
        <v>0</v>
      </c>
      <c r="F1047" s="1">
        <v>0</v>
      </c>
      <c r="G1047" s="2">
        <f t="shared" si="22"/>
        <v>17844.389759999998</v>
      </c>
      <c r="H1047" s="2">
        <f t="shared" si="19"/>
        <v>0.38999999999941792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83466.63</v>
      </c>
      <c r="D1048" s="1">
        <f>BILANCA!E70</f>
        <v>97675.98</v>
      </c>
      <c r="E1048" s="1">
        <v>0</v>
      </c>
      <c r="F1048" s="1">
        <v>0</v>
      </c>
      <c r="G1048" s="2">
        <f t="shared" si="22"/>
        <v>18123.208350000001</v>
      </c>
      <c r="H1048" s="2">
        <f t="shared" si="19"/>
        <v>0.38999999999941792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83466.63</v>
      </c>
      <c r="D1050" s="1">
        <f>BILANCA!E72</f>
        <v>97675.98</v>
      </c>
      <c r="E1050" s="1">
        <v>0</v>
      </c>
      <c r="F1050" s="1">
        <v>0</v>
      </c>
      <c r="G1050" s="2">
        <f t="shared" si="22"/>
        <v>18680.845530000002</v>
      </c>
      <c r="H1050" s="2">
        <f t="shared" si="19"/>
        <v>0.38999999999941792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24468.14</v>
      </c>
      <c r="D1056" s="1">
        <f>BILANCA!E78</f>
        <v>11581.91</v>
      </c>
      <c r="E1056" s="1">
        <v>0</v>
      </c>
      <c r="F1056" s="1">
        <v>0</v>
      </c>
      <c r="G1056" s="2">
        <f t="shared" si="22"/>
        <v>3477.1330799999996</v>
      </c>
      <c r="H1056" s="2">
        <f t="shared" si="19"/>
        <v>0.22999999999956344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24468.14</v>
      </c>
      <c r="D1064" s="1">
        <f>BILANCA!E86</f>
        <v>11581.91</v>
      </c>
      <c r="E1064" s="1">
        <v>0</v>
      </c>
      <c r="F1064" s="1">
        <v>0</v>
      </c>
      <c r="G1064" s="2">
        <f t="shared" si="22"/>
        <v>3858.18876</v>
      </c>
      <c r="H1064" s="2">
        <f t="shared" si="19"/>
        <v>0.22999999999956344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11405.84</v>
      </c>
      <c r="D1124" s="1">
        <f>BILANCA!E146</f>
        <v>14143.060000000001</v>
      </c>
      <c r="E1124" s="1">
        <v>0</v>
      </c>
      <c r="F1124" s="1">
        <v>0</v>
      </c>
      <c r="G1124" s="2">
        <f t="shared" si="22"/>
        <v>5596.5663599999998</v>
      </c>
      <c r="H1124" s="2">
        <f t="shared" si="23"/>
        <v>0.22000000000116415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9996.7000000000007</v>
      </c>
      <c r="D1137" s="1">
        <f>BILANCA!E159</f>
        <v>13996.52</v>
      </c>
      <c r="E1137" s="1">
        <v>0</v>
      </c>
      <c r="F1137" s="1">
        <v>0</v>
      </c>
      <c r="G1137" s="2">
        <f t="shared" si="22"/>
        <v>5850.4199600000002</v>
      </c>
      <c r="H1137" s="2">
        <f t="shared" si="23"/>
        <v>0.77999999999883585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1409.14</v>
      </c>
      <c r="D1138" s="1">
        <f>BILANCA!E160</f>
        <v>146.54</v>
      </c>
      <c r="E1138" s="1">
        <v>0</v>
      </c>
      <c r="F1138" s="1">
        <v>0</v>
      </c>
      <c r="G1138" s="2">
        <f t="shared" si="22"/>
        <v>263.84410000000003</v>
      </c>
      <c r="H1138" s="2">
        <f t="shared" si="23"/>
        <v>0.600000000000108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170479.35</v>
      </c>
      <c r="D1148" s="1">
        <f>BILANCA!E170</f>
        <v>203315.1</v>
      </c>
      <c r="E1148" s="1">
        <v>0</v>
      </c>
      <c r="F1148" s="1">
        <v>0</v>
      </c>
      <c r="G1148" s="2">
        <f t="shared" si="22"/>
        <v>95223.075750000018</v>
      </c>
      <c r="H1148" s="2">
        <f t="shared" si="23"/>
        <v>0.45000000001164153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170479.35</v>
      </c>
      <c r="D1151" s="1">
        <f>BILANCA!E173</f>
        <v>203315.1</v>
      </c>
      <c r="E1151" s="1">
        <v>0</v>
      </c>
      <c r="F1151" s="1">
        <v>0</v>
      </c>
      <c r="G1151" s="2">
        <f t="shared" si="22"/>
        <v>96954.404400000014</v>
      </c>
      <c r="H1151" s="2">
        <f t="shared" si="23"/>
        <v>0.45000000001164153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1186820.5299999998</v>
      </c>
      <c r="D1152" s="1">
        <f>BILANCA!E175</f>
        <v>1140458.77</v>
      </c>
      <c r="E1152" s="1">
        <v>0</v>
      </c>
      <c r="F1152" s="1">
        <v>0</v>
      </c>
      <c r="G1152" s="2">
        <f t="shared" si="22"/>
        <v>586047.73383000004</v>
      </c>
      <c r="H1152" s="2">
        <f t="shared" si="23"/>
        <v>0.70000000018626451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223082.34999999998</v>
      </c>
      <c r="D1153" s="1">
        <f>BILANCA!E176</f>
        <v>233294.18</v>
      </c>
      <c r="E1153" s="1">
        <v>0</v>
      </c>
      <c r="F1153" s="1">
        <v>0</v>
      </c>
      <c r="G1153" s="2">
        <f t="shared" si="22"/>
        <v>117244.02069999999</v>
      </c>
      <c r="H1153" s="2">
        <f t="shared" si="23"/>
        <v>0.52999999996973202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207692.08</v>
      </c>
      <c r="D1154" s="1">
        <f>BILANCA!E177</f>
        <v>231356.68</v>
      </c>
      <c r="E1154" s="1">
        <v>0</v>
      </c>
      <c r="F1154" s="1">
        <v>0</v>
      </c>
      <c r="G1154" s="2">
        <f t="shared" si="22"/>
        <v>114639.33024</v>
      </c>
      <c r="H1154" s="2">
        <f t="shared" si="23"/>
        <v>0.39999999999417923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168479.21</v>
      </c>
      <c r="D1155" s="1">
        <f>BILANCA!E178</f>
        <v>201480.22</v>
      </c>
      <c r="E1155" s="1">
        <v>0</v>
      </c>
      <c r="F1155" s="1">
        <v>0</v>
      </c>
      <c r="G1155" s="2">
        <f t="shared" si="22"/>
        <v>98287.619799999986</v>
      </c>
      <c r="H1155" s="2">
        <f t="shared" si="23"/>
        <v>0.42999999999301508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14767.56</v>
      </c>
      <c r="D1156" s="1">
        <f>BILANCA!E179</f>
        <v>17689.150000000001</v>
      </c>
      <c r="E1156" s="1">
        <v>0</v>
      </c>
      <c r="F1156" s="1">
        <v>0</v>
      </c>
      <c r="G1156" s="2">
        <f t="shared" si="22"/>
        <v>8675.2337799999987</v>
      </c>
      <c r="H1156" s="2">
        <f t="shared" si="23"/>
        <v>0.59000000000196451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24445.31</v>
      </c>
      <c r="D1165" s="1">
        <f>BILANCA!E188</f>
        <v>12187.31</v>
      </c>
      <c r="E1165" s="1">
        <v>0</v>
      </c>
      <c r="F1165" s="1">
        <v>0</v>
      </c>
      <c r="G1165" s="2">
        <f t="shared" si="22"/>
        <v>8885.2272599999997</v>
      </c>
      <c r="H1165" s="2">
        <f t="shared" si="23"/>
        <v>0.62000000000080036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15390.27</v>
      </c>
      <c r="D1166" s="1">
        <f>BILANCA!E189</f>
        <v>1937.5</v>
      </c>
      <c r="E1166" s="1">
        <v>0</v>
      </c>
      <c r="F1166" s="1">
        <v>0</v>
      </c>
      <c r="G1166" s="2">
        <f t="shared" si="22"/>
        <v>3525.54441</v>
      </c>
      <c r="H1166" s="2">
        <f t="shared" si="23"/>
        <v>0.77000000000043656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963738.17999999993</v>
      </c>
      <c r="D1214" s="1">
        <f>BILANCA!E237</f>
        <v>907164.59</v>
      </c>
      <c r="E1214" s="1">
        <v>0</v>
      </c>
      <c r="F1214" s="1">
        <v>0</v>
      </c>
      <c r="G1214" s="2">
        <f t="shared" si="22"/>
        <v>641733.56015999999</v>
      </c>
      <c r="H1214" s="2">
        <f t="shared" si="23"/>
        <v>0.58999999996740371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897000.57</v>
      </c>
      <c r="D1215" s="1">
        <f>BILANCA!E238</f>
        <v>813742.72</v>
      </c>
      <c r="E1215" s="1">
        <v>0</v>
      </c>
      <c r="F1215" s="1">
        <v>0</v>
      </c>
      <c r="G1215" s="2">
        <f t="shared" si="22"/>
        <v>585680.75432000007</v>
      </c>
      <c r="H1215" s="2">
        <f t="shared" si="23"/>
        <v>0.71000000007916242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897000.57</v>
      </c>
      <c r="D1216" s="1">
        <f>BILANCA!E239</f>
        <v>813742.72</v>
      </c>
      <c r="E1216" s="1">
        <v>0</v>
      </c>
      <c r="F1216" s="1">
        <v>0</v>
      </c>
      <c r="G1216" s="2">
        <f t="shared" si="22"/>
        <v>588205.24033000006</v>
      </c>
      <c r="H1216" s="2">
        <f t="shared" si="23"/>
        <v>0.71000000007916242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897000.57</v>
      </c>
      <c r="D1217" s="1">
        <f>BILANCA!E240</f>
        <v>813742.72</v>
      </c>
      <c r="E1217" s="1">
        <v>0</v>
      </c>
      <c r="F1217" s="1">
        <v>0</v>
      </c>
      <c r="G1217" s="2">
        <f t="shared" si="22"/>
        <v>590729.72634000005</v>
      </c>
      <c r="H1217" s="2">
        <f t="shared" si="23"/>
        <v>0.71000000007916242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55331.76999999999</v>
      </c>
      <c r="D1222" s="1">
        <f>BILANCA!E245</f>
        <v>79601.16</v>
      </c>
      <c r="E1222" s="1">
        <v>0</v>
      </c>
      <c r="F1222" s="1">
        <v>0</v>
      </c>
      <c r="G1222" s="2">
        <f t="shared" si="22"/>
        <v>51273.647509999995</v>
      </c>
      <c r="H1222" s="2">
        <f t="shared" si="23"/>
        <v>0.39000000001396984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141268.01999999999</v>
      </c>
      <c r="D1223" s="1">
        <f>BILANCA!E246</f>
        <v>179635.5</v>
      </c>
      <c r="E1223" s="1">
        <v>0</v>
      </c>
      <c r="F1223" s="1">
        <v>0</v>
      </c>
      <c r="G1223" s="2">
        <f t="shared" si="22"/>
        <v>120129.36479999998</v>
      </c>
      <c r="H1223" s="2">
        <f t="shared" si="23"/>
        <v>0.51999999998952262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141268.01999999999</v>
      </c>
      <c r="D1224" s="1">
        <f>BILANCA!E247</f>
        <v>179635.5</v>
      </c>
      <c r="E1224" s="1">
        <v>0</v>
      </c>
      <c r="F1224" s="1">
        <v>0</v>
      </c>
      <c r="G1224" s="2">
        <f t="shared" si="22"/>
        <v>120629.90382000001</v>
      </c>
      <c r="H1224" s="2">
        <f t="shared" si="23"/>
        <v>0.51999999998952262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85936.25</v>
      </c>
      <c r="D1227" s="1">
        <f>BILANCA!E250</f>
        <v>100034.34</v>
      </c>
      <c r="E1227" s="1">
        <v>0</v>
      </c>
      <c r="F1227" s="1">
        <v>0</v>
      </c>
      <c r="G1227" s="2">
        <f t="shared" si="22"/>
        <v>69785.202919999996</v>
      </c>
      <c r="H1227" s="2">
        <f t="shared" si="23"/>
        <v>0.58999999999650754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85936.25</v>
      </c>
      <c r="D1229" s="1">
        <f>BILANCA!E252</f>
        <v>100034.34</v>
      </c>
      <c r="E1229" s="1">
        <v>0</v>
      </c>
      <c r="F1229" s="1">
        <v>0</v>
      </c>
      <c r="G1229" s="2">
        <f t="shared" si="22"/>
        <v>70357.212780000002</v>
      </c>
      <c r="H1229" s="2">
        <f t="shared" si="23"/>
        <v>0.58999999999650754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11405.84</v>
      </c>
      <c r="D1232" s="1">
        <f>BILANCA!E255</f>
        <v>13820.71</v>
      </c>
      <c r="E1232" s="1">
        <v>0</v>
      </c>
      <c r="F1232" s="1">
        <v>0</v>
      </c>
      <c r="G1232" s="2">
        <f t="shared" si="22"/>
        <v>9722.7677399999993</v>
      </c>
      <c r="H1232" s="2">
        <f t="shared" si="23"/>
        <v>0.4500000000007276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11405.84</v>
      </c>
      <c r="D1240" s="1">
        <f>BILANCA!E264</f>
        <v>14143.06</v>
      </c>
      <c r="E1240" s="1">
        <v>0</v>
      </c>
      <c r="F1240" s="1">
        <v>0</v>
      </c>
      <c r="G1240" s="2">
        <f t="shared" si="22"/>
        <v>10200.833720000001</v>
      </c>
      <c r="H1240" s="2">
        <f t="shared" si="23"/>
        <v>0.21999999999934516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24468.14</v>
      </c>
      <c r="D1247" s="1">
        <f>BILANCA!E271</f>
        <v>11581.91</v>
      </c>
      <c r="E1247" s="1">
        <v>0</v>
      </c>
      <c r="F1247" s="1">
        <v>0</v>
      </c>
      <c r="G1247" s="2">
        <f t="shared" si="24"/>
        <v>12574.837439999999</v>
      </c>
      <c r="H1247" s="2">
        <f t="shared" si="23"/>
        <v>0.22999999999956344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39212.870000000003</v>
      </c>
      <c r="D1263" s="1">
        <f>BILANCA!E287</f>
        <v>274.36</v>
      </c>
      <c r="E1263" s="1">
        <v>0</v>
      </c>
      <c r="F1263" s="1">
        <v>0</v>
      </c>
      <c r="G1263" s="2">
        <f t="shared" si="24"/>
        <v>11133.245200000003</v>
      </c>
      <c r="H1263" s="2">
        <f t="shared" si="23"/>
        <v>0.4899999999973943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168479.21</v>
      </c>
      <c r="D1264" s="1">
        <f>BILANCA!E288</f>
        <v>231082.32</v>
      </c>
      <c r="E1264" s="1">
        <v>0</v>
      </c>
      <c r="F1264" s="1">
        <v>0</v>
      </c>
      <c r="G1264" s="2">
        <f t="shared" si="24"/>
        <v>177210.92185000001</v>
      </c>
      <c r="H1264" s="2">
        <f t="shared" si="23"/>
        <v>0.52999999999883585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15390.27</v>
      </c>
      <c r="D1265" s="1">
        <f>BILANCA!E289</f>
        <v>1937.5</v>
      </c>
      <c r="E1265" s="1">
        <v>0</v>
      </c>
      <c r="F1265" s="1">
        <v>0</v>
      </c>
      <c r="G1265" s="2">
        <f t="shared" si="24"/>
        <v>5432.8061399999997</v>
      </c>
      <c r="H1265" s="2">
        <f t="shared" si="23"/>
        <v>0.77000000000043656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24445.31</v>
      </c>
      <c r="D1278" s="1">
        <f>BILANCA!E302</f>
        <v>12187.31</v>
      </c>
      <c r="E1278" s="1">
        <v>0</v>
      </c>
      <c r="F1278" s="1">
        <v>0</v>
      </c>
      <c r="G1278" s="2">
        <f t="shared" si="24"/>
        <v>14401.879349999999</v>
      </c>
      <c r="H1278" s="2">
        <f t="shared" si="23"/>
        <v>0.62000000000080036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2110985.5100000002</v>
      </c>
      <c r="D1408" s="1">
        <f>'RAS-funkcijski'!E114</f>
        <v>2992978.3</v>
      </c>
      <c r="E1408" s="1">
        <v>0</v>
      </c>
      <c r="F1408" s="1">
        <v>0</v>
      </c>
      <c r="G1408" s="2">
        <f t="shared" si="24"/>
        <v>890663.63209999993</v>
      </c>
      <c r="H1408" s="2">
        <f t="shared" si="27"/>
        <v>0.78999999957159162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1929756.08</v>
      </c>
      <c r="D1409" s="1">
        <f>'RAS-funkcijski'!E115</f>
        <v>2814197.4</v>
      </c>
      <c r="E1409" s="1">
        <v>0</v>
      </c>
      <c r="F1409" s="1">
        <v>0</v>
      </c>
      <c r="G1409" s="2">
        <f t="shared" si="24"/>
        <v>838954.74768000003</v>
      </c>
      <c r="H1409" s="2">
        <f t="shared" si="27"/>
        <v>0.47999999998137355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1929756.08</v>
      </c>
      <c r="D1411" s="1">
        <f>'RAS-funkcijski'!E117</f>
        <v>2814197.4</v>
      </c>
      <c r="E1411" s="1">
        <v>0</v>
      </c>
      <c r="F1411" s="1">
        <v>0</v>
      </c>
      <c r="G1411" s="2">
        <f t="shared" si="24"/>
        <v>854071.04943999997</v>
      </c>
      <c r="H1411" s="2">
        <f t="shared" si="27"/>
        <v>0.47999999998137355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181229.43</v>
      </c>
      <c r="D1420" s="1">
        <f>'RAS-funkcijski'!E126</f>
        <v>178780.9</v>
      </c>
      <c r="E1420" s="1">
        <v>0</v>
      </c>
      <c r="F1420" s="1">
        <v>0</v>
      </c>
      <c r="G1420" s="2">
        <f t="shared" si="24"/>
        <v>65732.53005999999</v>
      </c>
      <c r="H1420" s="2">
        <f t="shared" si="27"/>
        <v>0.52999999999883585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2110985.5100000002</v>
      </c>
      <c r="D1435" s="13">
        <f>'RAS-funkcijski'!E141</f>
        <v>2992978.3</v>
      </c>
      <c r="E1435" s="13">
        <v>0</v>
      </c>
      <c r="F1435" s="13">
        <v>0</v>
      </c>
      <c r="G1435" s="14">
        <f t="shared" si="24"/>
        <v>1109281.0690700002</v>
      </c>
      <c r="H1435" s="14">
        <f t="shared" si="27"/>
        <v>0.78999999957159162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74243.67</v>
      </c>
      <c r="D1436" s="6">
        <f>'P-VRIO'!E5</f>
        <v>0</v>
      </c>
      <c r="E1436" s="6">
        <v>0</v>
      </c>
      <c r="F1436" s="6">
        <v>0</v>
      </c>
      <c r="G1436" s="7">
        <f t="shared" si="24"/>
        <v>74.243669999999995</v>
      </c>
      <c r="H1436" s="7">
        <f t="shared" si="27"/>
        <v>0.33000000000174623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74243.67</v>
      </c>
      <c r="D1453" s="1">
        <f>'P-VRIO'!E22</f>
        <v>0</v>
      </c>
      <c r="E1453" s="1">
        <v>0</v>
      </c>
      <c r="F1453" s="1">
        <v>0</v>
      </c>
      <c r="G1453" s="2">
        <f t="shared" si="24"/>
        <v>1336.3860599999998</v>
      </c>
      <c r="H1453" s="2">
        <f t="shared" si="27"/>
        <v>0.33000000000174623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74243.67</v>
      </c>
      <c r="D1454" s="1">
        <f>'P-VRIO'!E23</f>
        <v>0</v>
      </c>
      <c r="E1454" s="1">
        <v>0</v>
      </c>
      <c r="F1454" s="1">
        <v>0</v>
      </c>
      <c r="G1454" s="2">
        <f t="shared" si="24"/>
        <v>1410.6297299999999</v>
      </c>
      <c r="H1454" s="2">
        <f t="shared" si="27"/>
        <v>0.33000000000174623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74243.67</v>
      </c>
      <c r="D1456" s="1">
        <f>'P-VRIO'!E25</f>
        <v>0</v>
      </c>
      <c r="E1456" s="1">
        <v>0</v>
      </c>
      <c r="F1456" s="1">
        <v>0</v>
      </c>
      <c r="G1456" s="2">
        <f t="shared" si="24"/>
        <v>1559.11707</v>
      </c>
      <c r="H1456" s="2">
        <f t="shared" si="27"/>
        <v>0.33000000000174623</v>
      </c>
      <c r="I1456" s="10">
        <f t="shared" si="30"/>
        <v>514.50863310272257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223082.35</v>
      </c>
      <c r="D1480" s="6"/>
      <c r="E1480" s="6">
        <v>0</v>
      </c>
      <c r="F1480" s="6">
        <v>0</v>
      </c>
      <c r="G1480" s="7">
        <f t="shared" ref="G1480:G1580" si="34">B1480/1000*C1480</f>
        <v>223.08235000000002</v>
      </c>
      <c r="H1480" s="7">
        <f t="shared" ref="H1480:H1580" si="35">ABS(C1480-ROUND(C1480,0))</f>
        <v>0.35000000000582077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2978382.86</v>
      </c>
      <c r="D1481" s="1">
        <v>0</v>
      </c>
      <c r="E1481" s="1">
        <v>0</v>
      </c>
      <c r="F1481" s="1">
        <v>0</v>
      </c>
      <c r="G1481" s="2">
        <f t="shared" si="34"/>
        <v>5956.7657199999994</v>
      </c>
      <c r="H1481" s="2">
        <f t="shared" si="35"/>
        <v>0.14000000013038516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2879518</v>
      </c>
      <c r="D1483" s="1">
        <v>0</v>
      </c>
      <c r="E1483" s="1">
        <v>0</v>
      </c>
      <c r="F1483" s="1">
        <v>0</v>
      </c>
      <c r="G1483" s="2">
        <f t="shared" si="34"/>
        <v>11518.072</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2286326.2200000002</v>
      </c>
      <c r="D1484" s="1">
        <v>0</v>
      </c>
      <c r="E1484" s="1">
        <v>0</v>
      </c>
      <c r="F1484" s="1">
        <v>0</v>
      </c>
      <c r="G1484" s="2">
        <f t="shared" si="34"/>
        <v>11431.631100000001</v>
      </c>
      <c r="H1484" s="2">
        <f t="shared" si="35"/>
        <v>0.22000000020489097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491067.55</v>
      </c>
      <c r="D1485" s="1">
        <v>0</v>
      </c>
      <c r="E1485" s="1">
        <v>0</v>
      </c>
      <c r="F1485" s="1">
        <v>0</v>
      </c>
      <c r="G1485" s="2">
        <f t="shared" si="34"/>
        <v>2946.4052999999999</v>
      </c>
      <c r="H1485" s="2">
        <f t="shared" si="35"/>
        <v>0.45000000001164153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17455.98</v>
      </c>
      <c r="D1486" s="1">
        <v>0</v>
      </c>
      <c r="E1486" s="1">
        <v>0</v>
      </c>
      <c r="F1486" s="1">
        <v>0</v>
      </c>
      <c r="G1486" s="2">
        <f t="shared" si="34"/>
        <v>122.19186000000001</v>
      </c>
      <c r="H1486" s="2">
        <f t="shared" si="35"/>
        <v>2.0000000000436557E-2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72094.34</v>
      </c>
      <c r="D1489" s="1">
        <v>0</v>
      </c>
      <c r="E1489" s="1">
        <v>0</v>
      </c>
      <c r="F1489" s="1">
        <v>0</v>
      </c>
      <c r="G1489" s="2">
        <f t="shared" si="34"/>
        <v>720.9434</v>
      </c>
      <c r="H1489" s="2">
        <f t="shared" si="35"/>
        <v>0.33999999999650754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12573.91</v>
      </c>
      <c r="D1491" s="1">
        <v>0</v>
      </c>
      <c r="E1491" s="1">
        <v>0</v>
      </c>
      <c r="F1491" s="1">
        <v>0</v>
      </c>
      <c r="G1491" s="2">
        <f t="shared" si="34"/>
        <v>150.88692</v>
      </c>
      <c r="H1491" s="2">
        <f t="shared" si="35"/>
        <v>9.0000000000145519E-2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98864.86</v>
      </c>
      <c r="D1492" s="1">
        <v>0</v>
      </c>
      <c r="E1492" s="1">
        <v>0</v>
      </c>
      <c r="F1492" s="1">
        <v>0</v>
      </c>
      <c r="G1492" s="2">
        <f t="shared" si="34"/>
        <v>1285.2431799999999</v>
      </c>
      <c r="H1492" s="2">
        <f t="shared" si="35"/>
        <v>0.13999999999941792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2968171.03</v>
      </c>
      <c r="D1499" s="1">
        <v>0</v>
      </c>
      <c r="E1499" s="1">
        <v>0</v>
      </c>
      <c r="F1499" s="1">
        <v>0</v>
      </c>
      <c r="G1499" s="2">
        <f t="shared" si="34"/>
        <v>59363.420599999998</v>
      </c>
      <c r="H1499" s="2">
        <f t="shared" si="35"/>
        <v>2.9999999795109034E-2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2855853.4</v>
      </c>
      <c r="D1501" s="1">
        <v>0</v>
      </c>
      <c r="E1501" s="1">
        <v>0</v>
      </c>
      <c r="F1501" s="1">
        <v>0</v>
      </c>
      <c r="G1501" s="2">
        <f t="shared" si="34"/>
        <v>62828.774799999992</v>
      </c>
      <c r="H1501" s="2">
        <f t="shared" si="35"/>
        <v>0.39999999990686774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2253325.21</v>
      </c>
      <c r="D1502" s="1">
        <v>0</v>
      </c>
      <c r="E1502" s="1">
        <v>0</v>
      </c>
      <c r="F1502" s="1">
        <v>0</v>
      </c>
      <c r="G1502" s="2">
        <f t="shared" si="34"/>
        <v>51826.479829999997</v>
      </c>
      <c r="H1502" s="2">
        <f t="shared" si="35"/>
        <v>0.2099999999627471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488145.96</v>
      </c>
      <c r="D1503" s="1">
        <v>0</v>
      </c>
      <c r="E1503" s="1">
        <v>0</v>
      </c>
      <c r="F1503" s="1">
        <v>0</v>
      </c>
      <c r="G1503" s="2">
        <f t="shared" si="34"/>
        <v>11715.503040000001</v>
      </c>
      <c r="H1503" s="2">
        <f t="shared" si="35"/>
        <v>3.9999999979045242E-2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17455.98</v>
      </c>
      <c r="D1504" s="1">
        <v>0</v>
      </c>
      <c r="E1504" s="1">
        <v>0</v>
      </c>
      <c r="F1504" s="1">
        <v>0</v>
      </c>
      <c r="G1504" s="2">
        <f t="shared" si="34"/>
        <v>436.39949999999999</v>
      </c>
      <c r="H1504" s="2">
        <f t="shared" si="35"/>
        <v>2.0000000000436557E-2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72094.34</v>
      </c>
      <c r="D1507" s="1">
        <v>0</v>
      </c>
      <c r="E1507" s="1">
        <v>0</v>
      </c>
      <c r="F1507" s="1">
        <v>0</v>
      </c>
      <c r="G1507" s="2">
        <f t="shared" si="34"/>
        <v>2018.6415199999999</v>
      </c>
      <c r="H1507" s="2">
        <f t="shared" si="35"/>
        <v>0.33999999999650754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24831.91</v>
      </c>
      <c r="D1509" s="1">
        <v>0</v>
      </c>
      <c r="E1509" s="1">
        <v>0</v>
      </c>
      <c r="F1509" s="1">
        <v>0</v>
      </c>
      <c r="G1509" s="2">
        <f t="shared" si="34"/>
        <v>744.95729999999992</v>
      </c>
      <c r="H1509" s="2">
        <f t="shared" si="35"/>
        <v>9.0000000000145519E-2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112317.63</v>
      </c>
      <c r="D1510" s="1">
        <v>0</v>
      </c>
      <c r="E1510" s="1">
        <v>0</v>
      </c>
      <c r="F1510" s="1">
        <v>0</v>
      </c>
      <c r="G1510" s="2">
        <f t="shared" si="34"/>
        <v>3481.8465300000003</v>
      </c>
      <c r="H1510" s="2">
        <f t="shared" si="35"/>
        <v>0.36999999999534339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233294.18000000017</v>
      </c>
      <c r="D1517" s="1">
        <v>0</v>
      </c>
      <c r="E1517" s="1">
        <v>0</v>
      </c>
      <c r="F1517" s="1">
        <v>0</v>
      </c>
      <c r="G1517" s="2">
        <f t="shared" si="34"/>
        <v>8865.1788400000059</v>
      </c>
      <c r="H1517" s="2">
        <f t="shared" si="35"/>
        <v>0.18000000016763806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274.36</v>
      </c>
      <c r="D1518" s="1">
        <v>0</v>
      </c>
      <c r="E1518" s="1">
        <v>0</v>
      </c>
      <c r="F1518" s="1">
        <v>0</v>
      </c>
      <c r="G1518" s="2">
        <f t="shared" si="34"/>
        <v>10.700040000000001</v>
      </c>
      <c r="H1518" s="2">
        <f t="shared" si="35"/>
        <v>0.36000000000001364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274.36</v>
      </c>
      <c r="D1524" s="1">
        <v>0</v>
      </c>
      <c r="E1524" s="1">
        <v>0</v>
      </c>
      <c r="F1524" s="1">
        <v>0</v>
      </c>
      <c r="G1524" s="2">
        <f t="shared" si="34"/>
        <v>12.3462</v>
      </c>
      <c r="H1524" s="2">
        <f t="shared" si="35"/>
        <v>0.36000000000001364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274.36</v>
      </c>
      <c r="D1530" s="1">
        <v>0</v>
      </c>
      <c r="E1530" s="1">
        <v>0</v>
      </c>
      <c r="F1530" s="1">
        <v>0</v>
      </c>
      <c r="G1530" s="2">
        <f t="shared" si="34"/>
        <v>13.99236</v>
      </c>
      <c r="H1530" s="2">
        <f t="shared" si="35"/>
        <v>0.36000000000001364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196.88</v>
      </c>
      <c r="D1531" s="1">
        <v>0</v>
      </c>
      <c r="E1531" s="1">
        <v>0</v>
      </c>
      <c r="F1531" s="1">
        <v>0</v>
      </c>
      <c r="G1531" s="2">
        <f t="shared" si="34"/>
        <v>10.23776</v>
      </c>
      <c r="H1531" s="2">
        <f t="shared" si="35"/>
        <v>0.12000000000000455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77.48</v>
      </c>
      <c r="D1532" s="1">
        <v>0</v>
      </c>
      <c r="E1532" s="1">
        <v>0</v>
      </c>
      <c r="F1532" s="1">
        <v>0</v>
      </c>
      <c r="G1532" s="2">
        <f t="shared" si="34"/>
        <v>4.1064400000000001</v>
      </c>
      <c r="H1532" s="2">
        <f t="shared" si="35"/>
        <v>0.48000000000000398</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233019.82</v>
      </c>
      <c r="D1576" s="1">
        <v>0</v>
      </c>
      <c r="E1576" s="1">
        <v>0</v>
      </c>
      <c r="F1576" s="1">
        <v>0</v>
      </c>
      <c r="G1576" s="2">
        <f t="shared" si="34"/>
        <v>22602.92254</v>
      </c>
      <c r="H1576" s="2">
        <f t="shared" si="35"/>
        <v>0.17999999999301508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12187.31</v>
      </c>
      <c r="D1577" s="1">
        <v>0</v>
      </c>
      <c r="E1577" s="1">
        <v>0</v>
      </c>
      <c r="F1577" s="1">
        <v>0</v>
      </c>
      <c r="G1577" s="2">
        <f t="shared" si="34"/>
        <v>1194.3563799999999</v>
      </c>
      <c r="H1577" s="2">
        <f t="shared" si="35"/>
        <v>0.30999999999949068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218895.01</v>
      </c>
      <c r="D1578" s="1">
        <v>0</v>
      </c>
      <c r="E1578" s="1">
        <v>0</v>
      </c>
      <c r="F1578" s="1">
        <v>0</v>
      </c>
      <c r="G1578" s="2">
        <f t="shared" si="34"/>
        <v>21670.605990000004</v>
      </c>
      <c r="H1578" s="2">
        <f t="shared" si="35"/>
        <v>1.0000000009313226E-2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1937.5</v>
      </c>
      <c r="D1579" s="1">
        <v>0</v>
      </c>
      <c r="E1579" s="1">
        <v>0</v>
      </c>
      <c r="F1579" s="1">
        <v>0</v>
      </c>
      <c r="G1579" s="2">
        <f t="shared" si="34"/>
        <v>193.75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15472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2141301.1199999996</v>
      </c>
      <c r="I16" s="170">
        <f>'PR-RAS'!E6</f>
        <v>3017247.69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2023805.1</v>
      </c>
      <c r="I17" s="170">
        <f>'PR-RAS'!E151</f>
        <v>2892943.96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55331.769999999407</v>
      </c>
      <c r="I18" s="170">
        <f>'PR-RAS'!E645</f>
        <v>79601.16000000012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897000.57000000007</v>
      </c>
      <c r="I20" s="173">
        <f>BILANCA!E7</f>
        <v>813742.72000000009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289819.96000000002</v>
      </c>
      <c r="I21" s="175">
        <f>BILANCA!E68</f>
        <v>326716.05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223082.34999999998</v>
      </c>
      <c r="I22" s="175">
        <f>BILANCA!E176</f>
        <v>233294.18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963738.17999999993</v>
      </c>
      <c r="I23" s="177">
        <f>BILANCA!E237</f>
        <v>907164.59</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2110985.5100000002</v>
      </c>
      <c r="I27" s="175">
        <f>'RAS-funkcijski'!E114</f>
        <v>2992978.3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2110985.5100000002</v>
      </c>
      <c r="I28" s="179">
        <f>'RAS-funkcijski'!E141</f>
        <v>2992978.3</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74243.67</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74243.67</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223082.35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233294.18000000017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274.36</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233019.82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1" priority="2" operator="equal">
      <formula>"DA"</formula>
    </cfRule>
  </conditionalFormatting>
  <conditionalFormatting sqref="I7:I11">
    <cfRule type="cellIs" dxfId="10"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60" zoomScaleNormal="100" workbookViewId="0">
      <selection activeCell="E678" sqref="E67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2141301.1199999996</v>
      </c>
      <c r="E6" s="51">
        <f>E7+E44+E50+E82+E106+E124+E133+E139</f>
        <v>3017247.69</v>
      </c>
      <c r="F6" s="52">
        <f t="shared" ref="F6:F131" si="0">IF(D6&lt;&gt;0,IF(E6/D6&gt;=100,"&gt;&gt;100",E6/D6*100),"-")</f>
        <v>140.90721112591584</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1560604.82</v>
      </c>
      <c r="E50" s="51">
        <f>E51+E54+E59+E62+E65+E68+E71+E74+E77</f>
        <v>2167921.2799999998</v>
      </c>
      <c r="F50" s="52">
        <f t="shared" si="0"/>
        <v>138.91545458638274</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1558638.02</v>
      </c>
      <c r="E68" s="51">
        <f t="shared" si="15"/>
        <v>2164260.19</v>
      </c>
      <c r="F68" s="52">
        <f t="shared" si="0"/>
        <v>138.85585762882903</v>
      </c>
    </row>
    <row r="69" spans="1:6" ht="12.75" customHeight="1" x14ac:dyDescent="0.2">
      <c r="A69" s="53" t="s">
        <v>183</v>
      </c>
      <c r="B69" s="85" t="s">
        <v>184</v>
      </c>
      <c r="C69" s="50" t="s">
        <v>183</v>
      </c>
      <c r="D69" s="242">
        <v>1512760.23</v>
      </c>
      <c r="E69" s="242">
        <v>2077343.06</v>
      </c>
      <c r="F69" s="52">
        <f t="shared" si="0"/>
        <v>137.32136916370416</v>
      </c>
    </row>
    <row r="70" spans="1:6" ht="24" x14ac:dyDescent="0.2">
      <c r="A70" s="53" t="s">
        <v>185</v>
      </c>
      <c r="B70" s="85" t="s">
        <v>186</v>
      </c>
      <c r="C70" s="50" t="s">
        <v>185</v>
      </c>
      <c r="D70" s="242">
        <v>45877.79</v>
      </c>
      <c r="E70" s="242">
        <v>86917.13</v>
      </c>
      <c r="F70" s="52">
        <f t="shared" si="0"/>
        <v>189.45361143158814</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1966.8</v>
      </c>
      <c r="E77" s="51">
        <f t="shared" si="18"/>
        <v>3661.09</v>
      </c>
      <c r="F77" s="52">
        <f t="shared" si="0"/>
        <v>186.14449867805573</v>
      </c>
    </row>
    <row r="78" spans="1:6" ht="12.75" customHeight="1" x14ac:dyDescent="0.2">
      <c r="A78" s="53">
        <v>6391</v>
      </c>
      <c r="B78" s="85" t="s">
        <v>201</v>
      </c>
      <c r="C78" s="50" t="s">
        <v>202</v>
      </c>
      <c r="D78" s="242">
        <v>480</v>
      </c>
      <c r="E78" s="242">
        <v>445</v>
      </c>
      <c r="F78" s="52">
        <f t="shared" si="0"/>
        <v>92.708333333333343</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1486.8</v>
      </c>
      <c r="E80" s="242">
        <v>3216.09</v>
      </c>
      <c r="F80" s="52">
        <f t="shared" si="0"/>
        <v>216.30952380952385</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1.89</v>
      </c>
      <c r="E82" s="51">
        <f t="shared" si="19"/>
        <v>5.79</v>
      </c>
      <c r="F82" s="52">
        <f t="shared" si="0"/>
        <v>306.34920634920638</v>
      </c>
    </row>
    <row r="83" spans="1:6" ht="12.75" customHeight="1" x14ac:dyDescent="0.2">
      <c r="A83" s="53">
        <v>641</v>
      </c>
      <c r="B83" s="85" t="s">
        <v>211</v>
      </c>
      <c r="C83" s="50" t="s">
        <v>212</v>
      </c>
      <c r="D83" s="51">
        <f t="shared" ref="D83:E83" si="20">SUM(D84:D90)</f>
        <v>1.89</v>
      </c>
      <c r="E83" s="51">
        <f t="shared" si="20"/>
        <v>5.79</v>
      </c>
      <c r="F83" s="52">
        <f t="shared" si="0"/>
        <v>306.34920634920638</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1.89</v>
      </c>
      <c r="E90" s="242">
        <v>5.79</v>
      </c>
      <c r="F90" s="52">
        <f t="shared" si="0"/>
        <v>306.34920634920638</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103794.42</v>
      </c>
      <c r="E106" s="51">
        <f t="shared" si="23"/>
        <v>140212.09</v>
      </c>
      <c r="F106" s="52">
        <f t="shared" si="0"/>
        <v>135.08634664560967</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103794.42</v>
      </c>
      <c r="E112" s="51">
        <f t="shared" si="25"/>
        <v>140212.09</v>
      </c>
      <c r="F112" s="52">
        <f t="shared" si="0"/>
        <v>135.08634664560967</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103794.42</v>
      </c>
      <c r="E117" s="242">
        <v>140212.09</v>
      </c>
      <c r="F117" s="52">
        <f t="shared" si="0"/>
        <v>135.08634664560967</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21553.919999999998</v>
      </c>
      <c r="E124" s="51">
        <f t="shared" si="27"/>
        <v>36883.99</v>
      </c>
      <c r="F124" s="52">
        <f t="shared" si="0"/>
        <v>171.12427808955402</v>
      </c>
    </row>
    <row r="125" spans="1:6" ht="12.75" customHeight="1" x14ac:dyDescent="0.2">
      <c r="A125" s="53">
        <v>661</v>
      </c>
      <c r="B125" s="86" t="s">
        <v>295</v>
      </c>
      <c r="C125" s="50" t="s">
        <v>296</v>
      </c>
      <c r="D125" s="51">
        <f t="shared" ref="D125:E125" si="28">SUM(D126:D127)</f>
        <v>21553.919999999998</v>
      </c>
      <c r="E125" s="51">
        <f t="shared" si="28"/>
        <v>36883.99</v>
      </c>
      <c r="F125" s="52">
        <f t="shared" si="0"/>
        <v>171.12427808955402</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21553.919999999998</v>
      </c>
      <c r="E127" s="242">
        <v>36883.99</v>
      </c>
      <c r="F127" s="52">
        <f t="shared" si="0"/>
        <v>171.12427808955402</v>
      </c>
    </row>
    <row r="128" spans="1:6" ht="24" x14ac:dyDescent="0.2">
      <c r="A128" s="53">
        <v>663</v>
      </c>
      <c r="B128" s="231" t="s">
        <v>301</v>
      </c>
      <c r="C128" s="50" t="s">
        <v>302</v>
      </c>
      <c r="D128" s="51">
        <f t="shared" ref="D128:E128" si="29">SUM(D129:D132)</f>
        <v>0</v>
      </c>
      <c r="E128" s="51">
        <f t="shared" si="29"/>
        <v>0</v>
      </c>
      <c r="F128" s="52" t="str">
        <f t="shared" si="0"/>
        <v>-</v>
      </c>
    </row>
    <row r="129" spans="1:6" ht="12.75" customHeight="1" x14ac:dyDescent="0.2">
      <c r="A129" s="53">
        <v>6631</v>
      </c>
      <c r="B129" s="86" t="s">
        <v>303</v>
      </c>
      <c r="C129" s="50" t="s">
        <v>304</v>
      </c>
      <c r="D129" s="242">
        <v>0</v>
      </c>
      <c r="E129" s="242"/>
      <c r="F129" s="52" t="str">
        <f t="shared" si="0"/>
        <v>-</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455346.06999999995</v>
      </c>
      <c r="E133" s="51">
        <f t="shared" si="30"/>
        <v>672224.54</v>
      </c>
      <c r="F133" s="52">
        <f t="shared" ref="F133:F223" si="31">IF(D133&lt;&gt;0,IF(E133/D133&gt;=100,"&gt;&gt;100",E133/D133*100),"-")</f>
        <v>147.62937121649037</v>
      </c>
    </row>
    <row r="134" spans="1:6" ht="24" x14ac:dyDescent="0.2">
      <c r="A134" s="53">
        <v>671</v>
      </c>
      <c r="B134" s="232" t="s">
        <v>313</v>
      </c>
      <c r="C134" s="50" t="s">
        <v>314</v>
      </c>
      <c r="D134" s="51">
        <f t="shared" ref="D134:E134" si="32">SUM(D135:D137)</f>
        <v>455346.06999999995</v>
      </c>
      <c r="E134" s="51">
        <f t="shared" si="32"/>
        <v>672224.54</v>
      </c>
      <c r="F134" s="52">
        <f t="shared" si="31"/>
        <v>147.62937121649037</v>
      </c>
    </row>
    <row r="135" spans="1:6" ht="12.75" customHeight="1" x14ac:dyDescent="0.2">
      <c r="A135" s="53">
        <v>6711</v>
      </c>
      <c r="B135" s="85" t="s">
        <v>315</v>
      </c>
      <c r="C135" s="50" t="s">
        <v>316</v>
      </c>
      <c r="D135" s="242">
        <v>452164.41</v>
      </c>
      <c r="E135" s="242">
        <v>670885.27</v>
      </c>
      <c r="F135" s="52">
        <f t="shared" si="31"/>
        <v>148.37197602526925</v>
      </c>
    </row>
    <row r="136" spans="1:6" ht="24" x14ac:dyDescent="0.2">
      <c r="A136" s="53">
        <v>6712</v>
      </c>
      <c r="B136" s="232" t="s">
        <v>317</v>
      </c>
      <c r="C136" s="50" t="s">
        <v>318</v>
      </c>
      <c r="D136" s="242">
        <v>3181.66</v>
      </c>
      <c r="E136" s="242">
        <v>1339.27</v>
      </c>
      <c r="F136" s="52">
        <f t="shared" si="31"/>
        <v>42.093435502222107</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2023805.1</v>
      </c>
      <c r="E151" s="51">
        <f t="shared" si="35"/>
        <v>2892943.96</v>
      </c>
      <c r="F151" s="52">
        <f t="shared" si="31"/>
        <v>142.94577872147863</v>
      </c>
    </row>
    <row r="152" spans="1:6" ht="12.75" customHeight="1" x14ac:dyDescent="0.2">
      <c r="A152" s="53">
        <v>31</v>
      </c>
      <c r="B152" s="85" t="s">
        <v>348</v>
      </c>
      <c r="C152" s="50" t="s">
        <v>34</v>
      </c>
      <c r="D152" s="51">
        <f t="shared" ref="D152:E152" si="36">D153+D158+D159</f>
        <v>1575399.93</v>
      </c>
      <c r="E152" s="51">
        <f t="shared" si="36"/>
        <v>2279990.35</v>
      </c>
      <c r="F152" s="52">
        <f t="shared" si="31"/>
        <v>144.72454305618766</v>
      </c>
    </row>
    <row r="153" spans="1:6" ht="12.75" customHeight="1" x14ac:dyDescent="0.2">
      <c r="A153" s="53">
        <v>311</v>
      </c>
      <c r="B153" s="85" t="s">
        <v>349</v>
      </c>
      <c r="C153" s="50" t="s">
        <v>350</v>
      </c>
      <c r="D153" s="51">
        <f t="shared" ref="D153:E153" si="37">SUM(D154:D157)</f>
        <v>1297232.04</v>
      </c>
      <c r="E153" s="51">
        <f t="shared" si="37"/>
        <v>1893929.9</v>
      </c>
      <c r="F153" s="52">
        <f t="shared" si="31"/>
        <v>145.9977738446855</v>
      </c>
    </row>
    <row r="154" spans="1:6" ht="12.75" customHeight="1" x14ac:dyDescent="0.2">
      <c r="A154" s="53">
        <v>3111</v>
      </c>
      <c r="B154" s="85" t="s">
        <v>351</v>
      </c>
      <c r="C154" s="50" t="s">
        <v>352</v>
      </c>
      <c r="D154" s="242">
        <v>1262991.56</v>
      </c>
      <c r="E154" s="242">
        <v>1839527.73</v>
      </c>
      <c r="F154" s="52">
        <f t="shared" si="31"/>
        <v>145.64845785667799</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10162.31</v>
      </c>
      <c r="E156" s="242">
        <v>37917.46</v>
      </c>
      <c r="F156" s="52">
        <f t="shared" si="31"/>
        <v>373.11851340886079</v>
      </c>
    </row>
    <row r="157" spans="1:6" ht="12.75" customHeight="1" x14ac:dyDescent="0.2">
      <c r="A157" s="53">
        <v>3114</v>
      </c>
      <c r="B157" s="85" t="s">
        <v>357</v>
      </c>
      <c r="C157" s="50" t="s">
        <v>358</v>
      </c>
      <c r="D157" s="242">
        <v>24078.17</v>
      </c>
      <c r="E157" s="242">
        <v>16484.71</v>
      </c>
      <c r="F157" s="52">
        <f t="shared" si="31"/>
        <v>68.463300990066926</v>
      </c>
    </row>
    <row r="158" spans="1:6" ht="12.75" customHeight="1" x14ac:dyDescent="0.2">
      <c r="A158" s="53">
        <v>312</v>
      </c>
      <c r="B158" s="85" t="s">
        <v>359</v>
      </c>
      <c r="C158" s="50" t="s">
        <v>360</v>
      </c>
      <c r="D158" s="242">
        <v>63952.13</v>
      </c>
      <c r="E158" s="242">
        <v>73327.37</v>
      </c>
      <c r="F158" s="52">
        <f t="shared" si="31"/>
        <v>114.65977755549346</v>
      </c>
    </row>
    <row r="159" spans="1:6" ht="12.75" customHeight="1" x14ac:dyDescent="0.2">
      <c r="A159" s="53">
        <v>313</v>
      </c>
      <c r="B159" s="85" t="s">
        <v>361</v>
      </c>
      <c r="C159" s="50" t="s">
        <v>362</v>
      </c>
      <c r="D159" s="51">
        <f t="shared" ref="D159:E159" si="38">SUM(D160:D162)</f>
        <v>214215.76</v>
      </c>
      <c r="E159" s="51">
        <f t="shared" si="38"/>
        <v>312733.08</v>
      </c>
      <c r="F159" s="52">
        <f t="shared" si="31"/>
        <v>145.9897628447132</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214215.76</v>
      </c>
      <c r="E161" s="242">
        <v>312733.08</v>
      </c>
      <c r="F161" s="52">
        <f t="shared" si="31"/>
        <v>145.9897628447132</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405321.36000000004</v>
      </c>
      <c r="E163" s="51">
        <f t="shared" si="39"/>
        <v>513061.14999999997</v>
      </c>
      <c r="F163" s="52">
        <f t="shared" si="31"/>
        <v>126.58132549441754</v>
      </c>
    </row>
    <row r="164" spans="1:6" ht="12.75" customHeight="1" x14ac:dyDescent="0.2">
      <c r="A164" s="53">
        <v>321</v>
      </c>
      <c r="B164" s="85" t="s">
        <v>370</v>
      </c>
      <c r="C164" s="50" t="s">
        <v>371</v>
      </c>
      <c r="D164" s="51">
        <f t="shared" ref="D164:E164" si="40">SUM(D165:D168)</f>
        <v>50632.21</v>
      </c>
      <c r="E164" s="51">
        <f t="shared" si="40"/>
        <v>68391.17</v>
      </c>
      <c r="F164" s="52">
        <f t="shared" si="31"/>
        <v>135.07443186856747</v>
      </c>
    </row>
    <row r="165" spans="1:6" ht="12.75" customHeight="1" x14ac:dyDescent="0.2">
      <c r="A165" s="53">
        <v>3211</v>
      </c>
      <c r="B165" s="85" t="s">
        <v>372</v>
      </c>
      <c r="C165" s="50" t="s">
        <v>373</v>
      </c>
      <c r="D165" s="242">
        <v>13551.35</v>
      </c>
      <c r="E165" s="242">
        <v>24872.07</v>
      </c>
      <c r="F165" s="52">
        <f t="shared" si="31"/>
        <v>183.53942596125108</v>
      </c>
    </row>
    <row r="166" spans="1:6" ht="12.75" customHeight="1" x14ac:dyDescent="0.2">
      <c r="A166" s="53">
        <v>3212</v>
      </c>
      <c r="B166" s="85" t="s">
        <v>374</v>
      </c>
      <c r="C166" s="50" t="s">
        <v>375</v>
      </c>
      <c r="D166" s="242">
        <v>35170.57</v>
      </c>
      <c r="E166" s="242">
        <v>40587.78</v>
      </c>
      <c r="F166" s="52">
        <f t="shared" si="31"/>
        <v>115.40267900122177</v>
      </c>
    </row>
    <row r="167" spans="1:6" ht="12.75" customHeight="1" x14ac:dyDescent="0.2">
      <c r="A167" s="53">
        <v>3213</v>
      </c>
      <c r="B167" s="85" t="s">
        <v>376</v>
      </c>
      <c r="C167" s="50" t="s">
        <v>377</v>
      </c>
      <c r="D167" s="242">
        <v>1910.29</v>
      </c>
      <c r="E167" s="242">
        <v>2931.32</v>
      </c>
      <c r="F167" s="52">
        <f t="shared" si="31"/>
        <v>153.44895277680354</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237265.55</v>
      </c>
      <c r="E169" s="51">
        <f t="shared" si="41"/>
        <v>312033.01999999996</v>
      </c>
      <c r="F169" s="52">
        <f t="shared" si="31"/>
        <v>131.51214746515032</v>
      </c>
    </row>
    <row r="170" spans="1:6" ht="12.75" customHeight="1" x14ac:dyDescent="0.2">
      <c r="A170" s="53">
        <v>3221</v>
      </c>
      <c r="B170" s="85" t="s">
        <v>382</v>
      </c>
      <c r="C170" s="50" t="s">
        <v>383</v>
      </c>
      <c r="D170" s="242">
        <v>16003.46</v>
      </c>
      <c r="E170" s="242">
        <v>31958.26</v>
      </c>
      <c r="F170" s="52">
        <f t="shared" si="31"/>
        <v>199.69594075281222</v>
      </c>
    </row>
    <row r="171" spans="1:6" ht="12.75" customHeight="1" x14ac:dyDescent="0.2">
      <c r="A171" s="53">
        <v>3222</v>
      </c>
      <c r="B171" s="85" t="s">
        <v>384</v>
      </c>
      <c r="C171" s="50" t="s">
        <v>385</v>
      </c>
      <c r="D171" s="242">
        <v>181229.43</v>
      </c>
      <c r="E171" s="242">
        <v>178780.9</v>
      </c>
      <c r="F171" s="52">
        <f t="shared" si="31"/>
        <v>98.648933564487834</v>
      </c>
    </row>
    <row r="172" spans="1:6" ht="12.75" customHeight="1" x14ac:dyDescent="0.2">
      <c r="A172" s="53">
        <v>3223</v>
      </c>
      <c r="B172" s="85" t="s">
        <v>386</v>
      </c>
      <c r="C172" s="50" t="s">
        <v>387</v>
      </c>
      <c r="D172" s="242">
        <v>30263.72</v>
      </c>
      <c r="E172" s="242">
        <v>85499.89</v>
      </c>
      <c r="F172" s="52">
        <f t="shared" si="31"/>
        <v>282.51612822217493</v>
      </c>
    </row>
    <row r="173" spans="1:6" ht="12.75" customHeight="1" x14ac:dyDescent="0.2">
      <c r="A173" s="53">
        <v>3224</v>
      </c>
      <c r="B173" s="85" t="s">
        <v>388</v>
      </c>
      <c r="C173" s="50" t="s">
        <v>389</v>
      </c>
      <c r="D173" s="242">
        <v>6852.04</v>
      </c>
      <c r="E173" s="242">
        <v>5361.38</v>
      </c>
      <c r="F173" s="52">
        <f t="shared" si="31"/>
        <v>78.245019001640387</v>
      </c>
    </row>
    <row r="174" spans="1:6" ht="12.75" customHeight="1" x14ac:dyDescent="0.2">
      <c r="A174" s="53">
        <v>3225</v>
      </c>
      <c r="B174" s="85" t="s">
        <v>390</v>
      </c>
      <c r="C174" s="50" t="s">
        <v>391</v>
      </c>
      <c r="D174" s="242">
        <v>2916.9</v>
      </c>
      <c r="E174" s="242">
        <v>3324.24</v>
      </c>
      <c r="F174" s="52">
        <f t="shared" si="31"/>
        <v>113.96482567108916</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v>7108.35</v>
      </c>
      <c r="F176" s="52" t="str">
        <f t="shared" si="31"/>
        <v>-</v>
      </c>
    </row>
    <row r="177" spans="1:6" ht="12.75" customHeight="1" x14ac:dyDescent="0.2">
      <c r="A177" s="53">
        <v>323</v>
      </c>
      <c r="B177" s="85" t="s">
        <v>396</v>
      </c>
      <c r="C177" s="50" t="s">
        <v>397</v>
      </c>
      <c r="D177" s="51">
        <f t="shared" ref="D177:E177" si="42">SUM(D178:D186)</f>
        <v>105304.83</v>
      </c>
      <c r="E177" s="51">
        <f t="shared" si="42"/>
        <v>112568.15000000002</v>
      </c>
      <c r="F177" s="52">
        <f t="shared" si="31"/>
        <v>106.89742341353194</v>
      </c>
    </row>
    <row r="178" spans="1:6" ht="12.75" customHeight="1" x14ac:dyDescent="0.2">
      <c r="A178" s="53">
        <v>3231</v>
      </c>
      <c r="B178" s="85" t="s">
        <v>398</v>
      </c>
      <c r="C178" s="50" t="s">
        <v>399</v>
      </c>
      <c r="D178" s="242">
        <v>10630.92</v>
      </c>
      <c r="E178" s="242">
        <v>13998.97</v>
      </c>
      <c r="F178" s="52">
        <f t="shared" si="31"/>
        <v>131.68164185225737</v>
      </c>
    </row>
    <row r="179" spans="1:6" ht="12.75" customHeight="1" x14ac:dyDescent="0.2">
      <c r="A179" s="53">
        <v>3232</v>
      </c>
      <c r="B179" s="85" t="s">
        <v>400</v>
      </c>
      <c r="C179" s="50" t="s">
        <v>401</v>
      </c>
      <c r="D179" s="242">
        <v>4475.01</v>
      </c>
      <c r="E179" s="242">
        <v>35575.68</v>
      </c>
      <c r="F179" s="52">
        <f t="shared" si="31"/>
        <v>794.98548606595284</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28348.12</v>
      </c>
      <c r="E181" s="242">
        <v>16188.29</v>
      </c>
      <c r="F181" s="52">
        <f t="shared" si="31"/>
        <v>57.105338907835865</v>
      </c>
    </row>
    <row r="182" spans="1:6" ht="12.75" customHeight="1" x14ac:dyDescent="0.2">
      <c r="A182" s="53">
        <v>3235</v>
      </c>
      <c r="B182" s="85" t="s">
        <v>406</v>
      </c>
      <c r="C182" s="50" t="s">
        <v>407</v>
      </c>
      <c r="D182" s="242">
        <v>901.88</v>
      </c>
      <c r="E182" s="242">
        <v>910.85</v>
      </c>
      <c r="F182" s="52">
        <f t="shared" si="31"/>
        <v>100.99458908058723</v>
      </c>
    </row>
    <row r="183" spans="1:6" ht="12.75" customHeight="1" x14ac:dyDescent="0.2">
      <c r="A183" s="53">
        <v>3236</v>
      </c>
      <c r="B183" s="85" t="s">
        <v>408</v>
      </c>
      <c r="C183" s="50" t="s">
        <v>409</v>
      </c>
      <c r="D183" s="242">
        <v>7301.2</v>
      </c>
      <c r="E183" s="242">
        <v>4174.6000000000004</v>
      </c>
      <c r="F183" s="52">
        <f t="shared" si="31"/>
        <v>57.176902426998311</v>
      </c>
    </row>
    <row r="184" spans="1:6" ht="12.75" customHeight="1" x14ac:dyDescent="0.2">
      <c r="A184" s="53">
        <v>3237</v>
      </c>
      <c r="B184" s="85" t="s">
        <v>410</v>
      </c>
      <c r="C184" s="50" t="s">
        <v>411</v>
      </c>
      <c r="D184" s="242">
        <v>36148.33</v>
      </c>
      <c r="E184" s="242">
        <v>26620.49</v>
      </c>
      <c r="F184" s="52">
        <f t="shared" si="31"/>
        <v>73.64237849991963</v>
      </c>
    </row>
    <row r="185" spans="1:6" ht="12.75" customHeight="1" x14ac:dyDescent="0.2">
      <c r="A185" s="53">
        <v>3238</v>
      </c>
      <c r="B185" s="85" t="s">
        <v>412</v>
      </c>
      <c r="C185" s="50" t="s">
        <v>413</v>
      </c>
      <c r="D185" s="242">
        <v>2605.6</v>
      </c>
      <c r="E185" s="242">
        <v>2596.1</v>
      </c>
      <c r="F185" s="52">
        <f t="shared" si="31"/>
        <v>99.635400675468219</v>
      </c>
    </row>
    <row r="186" spans="1:6" ht="12.75" customHeight="1" x14ac:dyDescent="0.2">
      <c r="A186" s="53">
        <v>3239</v>
      </c>
      <c r="B186" s="85" t="s">
        <v>414</v>
      </c>
      <c r="C186" s="50" t="s">
        <v>415</v>
      </c>
      <c r="D186" s="242">
        <v>14893.77</v>
      </c>
      <c r="E186" s="242">
        <v>12503.17</v>
      </c>
      <c r="F186" s="52">
        <f t="shared" si="31"/>
        <v>83.94899343819597</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12118.77</v>
      </c>
      <c r="E188" s="51">
        <f t="shared" si="43"/>
        <v>20068.809999999998</v>
      </c>
      <c r="F188" s="52">
        <f t="shared" si="31"/>
        <v>165.60104697093846</v>
      </c>
    </row>
    <row r="189" spans="1:6" ht="12.75" customHeight="1" x14ac:dyDescent="0.2">
      <c r="A189" s="53">
        <v>3291</v>
      </c>
      <c r="B189" s="232" t="s">
        <v>420</v>
      </c>
      <c r="C189" s="50" t="s">
        <v>421</v>
      </c>
      <c r="D189" s="242">
        <v>3745.19</v>
      </c>
      <c r="E189" s="242">
        <v>5211.8999999999996</v>
      </c>
      <c r="F189" s="52">
        <f t="shared" si="31"/>
        <v>139.16249909884411</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1822.43</v>
      </c>
      <c r="E191" s="242">
        <v>304.8</v>
      </c>
      <c r="F191" s="52">
        <f t="shared" si="31"/>
        <v>16.72492221923476</v>
      </c>
    </row>
    <row r="192" spans="1:6" ht="12.75" customHeight="1" x14ac:dyDescent="0.2">
      <c r="A192" s="53">
        <v>3294</v>
      </c>
      <c r="B192" s="85" t="s">
        <v>426</v>
      </c>
      <c r="C192" s="50" t="s">
        <v>427</v>
      </c>
      <c r="D192" s="242">
        <v>561.25</v>
      </c>
      <c r="E192" s="242">
        <v>363.09</v>
      </c>
      <c r="F192" s="52">
        <f t="shared" si="31"/>
        <v>64.693095768374164</v>
      </c>
    </row>
    <row r="193" spans="1:6" ht="12.75" customHeight="1" x14ac:dyDescent="0.2">
      <c r="A193" s="53">
        <v>3295</v>
      </c>
      <c r="B193" s="85" t="s">
        <v>428</v>
      </c>
      <c r="C193" s="50" t="s">
        <v>429</v>
      </c>
      <c r="D193" s="242">
        <v>0</v>
      </c>
      <c r="E193" s="242"/>
      <c r="F193" s="52" t="str">
        <f t="shared" si="31"/>
        <v>-</v>
      </c>
    </row>
    <row r="194" spans="1:6" ht="12.75" customHeight="1" x14ac:dyDescent="0.2">
      <c r="A194" s="53" t="s">
        <v>430</v>
      </c>
      <c r="B194" s="85" t="s">
        <v>431</v>
      </c>
      <c r="C194" s="50" t="s">
        <v>430</v>
      </c>
      <c r="D194" s="242">
        <v>466.61</v>
      </c>
      <c r="E194" s="242">
        <v>6283.24</v>
      </c>
      <c r="F194" s="52">
        <f t="shared" si="31"/>
        <v>1346.5720837530271</v>
      </c>
    </row>
    <row r="195" spans="1:6" ht="12.75" customHeight="1" x14ac:dyDescent="0.2">
      <c r="A195" s="53">
        <v>3299</v>
      </c>
      <c r="B195" s="85" t="s">
        <v>432</v>
      </c>
      <c r="C195" s="50" t="s">
        <v>433</v>
      </c>
      <c r="D195" s="242">
        <v>5523.29</v>
      </c>
      <c r="E195" s="242">
        <v>7905.78</v>
      </c>
      <c r="F195" s="52">
        <f t="shared" si="31"/>
        <v>143.13534143599196</v>
      </c>
    </row>
    <row r="196" spans="1:6" ht="12.75" customHeight="1" x14ac:dyDescent="0.2">
      <c r="A196" s="53">
        <v>34</v>
      </c>
      <c r="B196" s="232" t="s">
        <v>434</v>
      </c>
      <c r="C196" s="50" t="s">
        <v>435</v>
      </c>
      <c r="D196" s="51">
        <f t="shared" ref="D196:E196" si="44">D197+D202+D210</f>
        <v>9781.43</v>
      </c>
      <c r="E196" s="51">
        <f t="shared" si="44"/>
        <v>26017.42</v>
      </c>
      <c r="F196" s="52">
        <f t="shared" si="31"/>
        <v>265.98789747511353</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9781.43</v>
      </c>
      <c r="E210" s="51">
        <f t="shared" si="47"/>
        <v>26017.42</v>
      </c>
      <c r="F210" s="52">
        <f t="shared" si="31"/>
        <v>265.98789747511353</v>
      </c>
    </row>
    <row r="211" spans="1:6" ht="12.75" customHeight="1" x14ac:dyDescent="0.2">
      <c r="A211" s="53">
        <v>3431</v>
      </c>
      <c r="B211" s="232" t="s">
        <v>464</v>
      </c>
      <c r="C211" s="50" t="s">
        <v>465</v>
      </c>
      <c r="D211" s="242">
        <v>1353.18</v>
      </c>
      <c r="E211" s="242">
        <v>2186.34</v>
      </c>
      <c r="F211" s="52">
        <f t="shared" si="31"/>
        <v>161.57052276858954</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395.74</v>
      </c>
      <c r="E213" s="242">
        <v>6375.1</v>
      </c>
      <c r="F213" s="52">
        <f t="shared" si="31"/>
        <v>1610.9314196189416</v>
      </c>
    </row>
    <row r="214" spans="1:6" ht="12.75" customHeight="1" x14ac:dyDescent="0.2">
      <c r="A214" s="53">
        <v>3434</v>
      </c>
      <c r="B214" s="85" t="s">
        <v>470</v>
      </c>
      <c r="C214" s="50" t="s">
        <v>471</v>
      </c>
      <c r="D214" s="242">
        <v>8032.51</v>
      </c>
      <c r="E214" s="242">
        <v>17455.98</v>
      </c>
      <c r="F214" s="52">
        <f t="shared" si="31"/>
        <v>217.31662954667965</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31705.51</v>
      </c>
      <c r="E252" s="51">
        <f t="shared" si="63"/>
        <v>72094.34</v>
      </c>
      <c r="F252" s="52">
        <f t="shared" ref="F252:F258" si="64">IF(D252&lt;&gt;0,IF(E252/D252&gt;=100,"&gt;&gt;100",E252/D252*100),"-")</f>
        <v>227.38741625666958</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31705.51</v>
      </c>
      <c r="E259" s="51">
        <f t="shared" si="66"/>
        <v>72094.34</v>
      </c>
      <c r="F259" s="52">
        <f t="shared" ref="F259:F262" si="67">IF(D259&lt;&gt;0,IF(E259/D259&gt;=100,"&gt;&gt;100",E259/D259*100),"-")</f>
        <v>227.38741625666958</v>
      </c>
    </row>
    <row r="260" spans="1:6" ht="12.75" customHeight="1" x14ac:dyDescent="0.2">
      <c r="A260" s="53">
        <v>3721</v>
      </c>
      <c r="B260" s="85" t="s">
        <v>558</v>
      </c>
      <c r="C260" s="50" t="s">
        <v>559</v>
      </c>
      <c r="D260" s="242">
        <v>2060</v>
      </c>
      <c r="E260" s="242"/>
      <c r="F260" s="52">
        <f t="shared" si="67"/>
        <v>0</v>
      </c>
    </row>
    <row r="261" spans="1:6" ht="12.75" customHeight="1" x14ac:dyDescent="0.2">
      <c r="A261" s="53">
        <v>3722</v>
      </c>
      <c r="B261" s="85" t="s">
        <v>560</v>
      </c>
      <c r="C261" s="50" t="s">
        <v>561</v>
      </c>
      <c r="D261" s="242">
        <v>29645.51</v>
      </c>
      <c r="E261" s="242">
        <v>72094.34</v>
      </c>
      <c r="F261" s="52">
        <f t="shared" si="67"/>
        <v>243.18805782056035</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1596.87</v>
      </c>
      <c r="E263" s="51">
        <f t="shared" si="68"/>
        <v>1780.7</v>
      </c>
      <c r="F263" s="52">
        <f t="shared" ref="F263:F267" si="69">IF(D263&lt;&gt;0,IF(E263/D263&gt;=100,"&gt;&gt;100",E263/D263*100),"-")</f>
        <v>111.51189514487719</v>
      </c>
    </row>
    <row r="264" spans="1:6" ht="12.75" customHeight="1" x14ac:dyDescent="0.2">
      <c r="A264" s="53">
        <v>381</v>
      </c>
      <c r="B264" s="85" t="s">
        <v>566</v>
      </c>
      <c r="C264" s="50" t="s">
        <v>567</v>
      </c>
      <c r="D264" s="51">
        <f t="shared" ref="D264:E264" si="70">SUM(D265:D267)</f>
        <v>1596.87</v>
      </c>
      <c r="E264" s="51">
        <f t="shared" si="70"/>
        <v>1780.7</v>
      </c>
      <c r="F264" s="52">
        <f t="shared" si="69"/>
        <v>111.51189514487719</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1596.87</v>
      </c>
      <c r="E266" s="242">
        <v>1780.7</v>
      </c>
      <c r="F266" s="52">
        <f t="shared" si="69"/>
        <v>111.51189514487719</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2023805.1</v>
      </c>
      <c r="E289" s="51">
        <f t="shared" si="79"/>
        <v>2892943.96</v>
      </c>
      <c r="F289" s="52">
        <f t="shared" si="76"/>
        <v>142.94577872147863</v>
      </c>
    </row>
    <row r="290" spans="1:6" ht="12.75" customHeight="1" x14ac:dyDescent="0.2">
      <c r="A290" s="53" t="s">
        <v>607</v>
      </c>
      <c r="B290" s="85" t="s">
        <v>618</v>
      </c>
      <c r="C290" s="50" t="s">
        <v>619</v>
      </c>
      <c r="D290" s="51">
        <f>IF(D6&gt;=D289,D6-D289,0)</f>
        <v>117496.01999999955</v>
      </c>
      <c r="E290" s="51">
        <f>IF(E6&gt;=E289,E6-E289,0)</f>
        <v>124303.72999999998</v>
      </c>
      <c r="F290" s="52">
        <f t="shared" si="76"/>
        <v>105.79399200075071</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25016.16</v>
      </c>
      <c r="E292" s="242">
        <v>55331.77</v>
      </c>
      <c r="F292" s="52">
        <f t="shared" si="76"/>
        <v>221.18410659349794</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11405.84</v>
      </c>
      <c r="E294" s="242">
        <v>13820.71</v>
      </c>
      <c r="F294" s="52">
        <f t="shared" si="76"/>
        <v>121.17222405364269</v>
      </c>
    </row>
    <row r="295" spans="1:6" ht="24" x14ac:dyDescent="0.2">
      <c r="A295" s="53">
        <v>9661</v>
      </c>
      <c r="B295" s="85" t="s">
        <v>628</v>
      </c>
      <c r="C295" s="50" t="s">
        <v>629</v>
      </c>
      <c r="D295" s="242">
        <v>1409.14</v>
      </c>
      <c r="E295" s="242">
        <v>146.54</v>
      </c>
      <c r="F295" s="52">
        <f t="shared" si="76"/>
        <v>10.399250606753053</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87180.409999999989</v>
      </c>
      <c r="E350" s="51">
        <f t="shared" si="95"/>
        <v>100034.34</v>
      </c>
      <c r="F350" s="52">
        <f t="shared" si="81"/>
        <v>114.74405775334162</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87180.409999999989</v>
      </c>
      <c r="E363" s="51">
        <f t="shared" si="99"/>
        <v>100034.34</v>
      </c>
      <c r="F363" s="52">
        <f t="shared" si="81"/>
        <v>114.74405775334162</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16109.73</v>
      </c>
      <c r="E369" s="51">
        <f t="shared" si="101"/>
        <v>35741.82</v>
      </c>
      <c r="F369" s="52">
        <f t="shared" si="81"/>
        <v>221.8647984789317</v>
      </c>
    </row>
    <row r="370" spans="1:6" ht="12.75" customHeight="1" x14ac:dyDescent="0.2">
      <c r="A370" s="53">
        <v>4221</v>
      </c>
      <c r="B370" s="85" t="s">
        <v>673</v>
      </c>
      <c r="C370" s="50" t="s">
        <v>765</v>
      </c>
      <c r="D370" s="242">
        <v>6266.12</v>
      </c>
      <c r="E370" s="242">
        <v>7071.64</v>
      </c>
      <c r="F370" s="52">
        <f t="shared" si="81"/>
        <v>112.8551639611115</v>
      </c>
    </row>
    <row r="371" spans="1:6" ht="12.75" customHeight="1" x14ac:dyDescent="0.2">
      <c r="A371" s="53">
        <v>4222</v>
      </c>
      <c r="B371" s="85" t="s">
        <v>766</v>
      </c>
      <c r="C371" s="50" t="s">
        <v>767</v>
      </c>
      <c r="D371" s="242">
        <v>6226.48</v>
      </c>
      <c r="E371" s="242">
        <v>1291.8</v>
      </c>
      <c r="F371" s="52">
        <f t="shared" si="81"/>
        <v>20.746874638640129</v>
      </c>
    </row>
    <row r="372" spans="1:6" ht="12.75" customHeight="1" x14ac:dyDescent="0.2">
      <c r="A372" s="53">
        <v>4223</v>
      </c>
      <c r="B372" s="85" t="s">
        <v>677</v>
      </c>
      <c r="C372" s="50" t="s">
        <v>768</v>
      </c>
      <c r="D372" s="242">
        <v>0</v>
      </c>
      <c r="E372" s="242">
        <v>10992.45</v>
      </c>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1679.63</v>
      </c>
      <c r="E374" s="242">
        <v>15429.68</v>
      </c>
      <c r="F374" s="52">
        <f t="shared" si="81"/>
        <v>918.63565189952533</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1937.5</v>
      </c>
      <c r="E376" s="242">
        <v>956.25</v>
      </c>
      <c r="F376" s="52">
        <f t="shared" si="81"/>
        <v>49.354838709677416</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71070.679999999993</v>
      </c>
      <c r="E383" s="51">
        <f t="shared" si="103"/>
        <v>64292.52</v>
      </c>
      <c r="F383" s="52">
        <f t="shared" si="81"/>
        <v>90.462790000039405</v>
      </c>
    </row>
    <row r="384" spans="1:6" ht="12.75" customHeight="1" x14ac:dyDescent="0.2">
      <c r="A384" s="53">
        <v>4241</v>
      </c>
      <c r="B384" s="85" t="s">
        <v>782</v>
      </c>
      <c r="C384" s="50" t="s">
        <v>783</v>
      </c>
      <c r="D384" s="242">
        <v>71070.679999999993</v>
      </c>
      <c r="E384" s="242">
        <v>64292.52</v>
      </c>
      <c r="F384" s="52">
        <f t="shared" si="81"/>
        <v>90.462790000039405</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87180.409999999989</v>
      </c>
      <c r="E408" s="51">
        <f t="shared" si="111"/>
        <v>100034.34</v>
      </c>
      <c r="F408" s="52">
        <f t="shared" si="81"/>
        <v>114.74405775334162</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2141301.1199999996</v>
      </c>
      <c r="E412" s="51">
        <f>E6+E298</f>
        <v>3017247.69</v>
      </c>
      <c r="F412" s="52">
        <f t="shared" si="81"/>
        <v>140.90721112591584</v>
      </c>
    </row>
    <row r="413" spans="1:6" ht="12.75" customHeight="1" x14ac:dyDescent="0.2">
      <c r="A413" s="53" t="s">
        <v>607</v>
      </c>
      <c r="B413" s="85" t="s">
        <v>830</v>
      </c>
      <c r="C413" s="50" t="s">
        <v>831</v>
      </c>
      <c r="D413" s="51">
        <f t="shared" ref="D413:E413" si="112">D289+D350</f>
        <v>2110985.5100000002</v>
      </c>
      <c r="E413" s="51">
        <f t="shared" si="112"/>
        <v>2992978.3</v>
      </c>
      <c r="F413" s="52">
        <f t="shared" si="81"/>
        <v>141.78109161914614</v>
      </c>
    </row>
    <row r="414" spans="1:6" ht="12.75" customHeight="1" x14ac:dyDescent="0.2">
      <c r="A414" s="53" t="s">
        <v>607</v>
      </c>
      <c r="B414" s="85" t="s">
        <v>832</v>
      </c>
      <c r="C414" s="50" t="s">
        <v>833</v>
      </c>
      <c r="D414" s="51">
        <f t="shared" ref="D414:E414" si="113">IF(D412&gt;=D413,D412-D413,0)</f>
        <v>30315.609999999404</v>
      </c>
      <c r="E414" s="51">
        <f t="shared" si="113"/>
        <v>24269.39000000013</v>
      </c>
      <c r="F414" s="52">
        <f t="shared" si="81"/>
        <v>80.055753455070203</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25016.16</v>
      </c>
      <c r="E416" s="51">
        <f t="shared" si="115"/>
        <v>55331.77</v>
      </c>
      <c r="F416" s="52">
        <f t="shared" si="81"/>
        <v>221.18410659349794</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11405.84</v>
      </c>
      <c r="E418" s="62">
        <f t="shared" si="117"/>
        <v>13820.71</v>
      </c>
      <c r="F418" s="57">
        <f t="shared" si="81"/>
        <v>121.17222405364269</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2141301.1199999996</v>
      </c>
      <c r="E639" s="51">
        <f t="shared" si="180"/>
        <v>3017247.69</v>
      </c>
      <c r="F639" s="52">
        <f t="shared" si="119"/>
        <v>140.90721112591584</v>
      </c>
    </row>
    <row r="640" spans="1:6" ht="12.75" customHeight="1" x14ac:dyDescent="0.2">
      <c r="A640" s="53" t="s">
        <v>607</v>
      </c>
      <c r="B640" s="85" t="s">
        <v>1276</v>
      </c>
      <c r="C640" s="50" t="s">
        <v>1277</v>
      </c>
      <c r="D640" s="51">
        <f t="shared" ref="D640:E640" si="181">D413+D528</f>
        <v>2110985.5100000002</v>
      </c>
      <c r="E640" s="51">
        <f t="shared" si="181"/>
        <v>2992978.3</v>
      </c>
      <c r="F640" s="52">
        <f t="shared" si="119"/>
        <v>141.78109161914614</v>
      </c>
    </row>
    <row r="641" spans="1:6" ht="12.75" customHeight="1" x14ac:dyDescent="0.2">
      <c r="A641" s="53" t="s">
        <v>607</v>
      </c>
      <c r="B641" s="85" t="s">
        <v>1278</v>
      </c>
      <c r="C641" s="50" t="s">
        <v>1279</v>
      </c>
      <c r="D641" s="51">
        <f t="shared" ref="D641:E641" si="182">IF(D639&gt;=D640,D639-D640,0)</f>
        <v>30315.609999999404</v>
      </c>
      <c r="E641" s="51">
        <f t="shared" si="182"/>
        <v>24269.39000000013</v>
      </c>
      <c r="F641" s="52">
        <f t="shared" si="119"/>
        <v>80.055753455070203</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25016.16</v>
      </c>
      <c r="E643" s="51">
        <f t="shared" si="184"/>
        <v>55331.77</v>
      </c>
      <c r="F643" s="52">
        <f t="shared" si="119"/>
        <v>221.18410659349794</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55331.769999999407</v>
      </c>
      <c r="E645" s="51">
        <f t="shared" si="186"/>
        <v>79601.16000000012</v>
      </c>
      <c r="F645" s="52">
        <f t="shared" si="119"/>
        <v>143.86158259531726</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170479.35</v>
      </c>
      <c r="E647" s="243">
        <v>203315.1</v>
      </c>
      <c r="F647" s="57">
        <f t="shared" si="119"/>
        <v>119.26083716297605</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41706.92</v>
      </c>
      <c r="E649" s="242">
        <v>83466.63</v>
      </c>
      <c r="F649" s="52">
        <f t="shared" ref="F649:F724" si="188">IF(D649&lt;&gt;0,IF(E649/D649&gt;=100,"&gt;&gt;100",E649/D649*100),"-")</f>
        <v>200.12657371966091</v>
      </c>
    </row>
    <row r="650" spans="1:6" ht="12.75" customHeight="1" x14ac:dyDescent="0.2">
      <c r="A650" s="53" t="s">
        <v>1295</v>
      </c>
      <c r="B650" s="85" t="s">
        <v>1296</v>
      </c>
      <c r="C650" s="50" t="s">
        <v>1295</v>
      </c>
      <c r="D650" s="242">
        <v>811703.72</v>
      </c>
      <c r="E650" s="242">
        <v>3008738.55</v>
      </c>
      <c r="F650" s="52">
        <f t="shared" si="188"/>
        <v>370.66955292505003</v>
      </c>
    </row>
    <row r="651" spans="1:6" ht="12.75" customHeight="1" x14ac:dyDescent="0.2">
      <c r="A651" s="53" t="s">
        <v>1297</v>
      </c>
      <c r="B651" s="85" t="s">
        <v>1298</v>
      </c>
      <c r="C651" s="50" t="s">
        <v>1297</v>
      </c>
      <c r="D651" s="242">
        <v>769944.01</v>
      </c>
      <c r="E651" s="242">
        <v>2994529.2</v>
      </c>
      <c r="F651" s="52">
        <f t="shared" si="188"/>
        <v>388.92817673846179</v>
      </c>
    </row>
    <row r="652" spans="1:6" ht="24" x14ac:dyDescent="0.2">
      <c r="A652" s="53">
        <v>11</v>
      </c>
      <c r="B652" s="85" t="s">
        <v>1299</v>
      </c>
      <c r="C652" s="50" t="s">
        <v>1300</v>
      </c>
      <c r="D652" s="51">
        <f t="shared" ref="D652:E652" si="189">+D649+D650-D651</f>
        <v>83466.63</v>
      </c>
      <c r="E652" s="51">
        <f t="shared" si="189"/>
        <v>97675.979999999516</v>
      </c>
      <c r="F652" s="52">
        <f t="shared" si="188"/>
        <v>117.02398910798183</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80</v>
      </c>
      <c r="E654" s="262">
        <v>80</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78</v>
      </c>
      <c r="E656" s="262">
        <v>78</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0</v>
      </c>
      <c r="E675" s="242">
        <v>2077343.06</v>
      </c>
      <c r="F675" s="52" t="str">
        <f t="shared" si="188"/>
        <v>-</v>
      </c>
    </row>
    <row r="676" spans="1:6" ht="24" x14ac:dyDescent="0.2">
      <c r="A676" s="53">
        <v>63613</v>
      </c>
      <c r="B676" s="232" t="s">
        <v>1348</v>
      </c>
      <c r="C676" s="50" t="s">
        <v>1349</v>
      </c>
      <c r="D676" s="242">
        <v>1512760.23</v>
      </c>
      <c r="E676" s="242">
        <v>0</v>
      </c>
      <c r="F676" s="52">
        <f t="shared" si="188"/>
        <v>0</v>
      </c>
    </row>
    <row r="677" spans="1:6" ht="24" x14ac:dyDescent="0.2">
      <c r="A677" s="53">
        <v>63622</v>
      </c>
      <c r="B677" s="232" t="s">
        <v>1350</v>
      </c>
      <c r="C677" s="50" t="s">
        <v>1351</v>
      </c>
      <c r="D677" s="242">
        <v>0</v>
      </c>
      <c r="E677" s="242">
        <v>86917.13</v>
      </c>
      <c r="F677" s="52" t="str">
        <f t="shared" si="188"/>
        <v>-</v>
      </c>
    </row>
    <row r="678" spans="1:6" ht="24" x14ac:dyDescent="0.2">
      <c r="A678" s="53">
        <v>63623</v>
      </c>
      <c r="B678" s="232" t="s">
        <v>1352</v>
      </c>
      <c r="C678" s="50" t="s">
        <v>1353</v>
      </c>
      <c r="D678" s="242">
        <v>45877.79</v>
      </c>
      <c r="E678" s="242">
        <v>0</v>
      </c>
      <c r="F678" s="52">
        <f t="shared" si="188"/>
        <v>0</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1.89</v>
      </c>
      <c r="E702" s="242"/>
      <c r="F702" s="52">
        <f t="shared" si="188"/>
        <v>0</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87088.17</v>
      </c>
      <c r="E710" s="242">
        <v>120693.75999999999</v>
      </c>
      <c r="F710" s="52">
        <f t="shared" si="188"/>
        <v>138.58800799235993</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c r="F716" s="52" t="str">
        <f t="shared" si="188"/>
        <v>-</v>
      </c>
    </row>
    <row r="717" spans="1:6" ht="12.75" customHeight="1" x14ac:dyDescent="0.2">
      <c r="A717" s="53">
        <v>31215</v>
      </c>
      <c r="B717" s="85" t="s">
        <v>1412</v>
      </c>
      <c r="C717" s="50" t="s">
        <v>1413</v>
      </c>
      <c r="D717" s="242">
        <v>10134.19</v>
      </c>
      <c r="E717" s="242">
        <v>12333.43</v>
      </c>
      <c r="F717" s="52">
        <f t="shared" si="188"/>
        <v>121.70119170846412</v>
      </c>
    </row>
    <row r="718" spans="1:6" ht="12.75" customHeight="1" x14ac:dyDescent="0.2">
      <c r="A718" s="53">
        <v>32121</v>
      </c>
      <c r="B718" s="85" t="s">
        <v>1414</v>
      </c>
      <c r="C718" s="50" t="s">
        <v>1415</v>
      </c>
      <c r="D718" s="242">
        <v>35170.57</v>
      </c>
      <c r="E718" s="242">
        <v>40587.78</v>
      </c>
      <c r="F718" s="52">
        <f t="shared" si="188"/>
        <v>115.40267900122177</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7257.4</v>
      </c>
      <c r="E720" s="242">
        <v>4174.6000000000004</v>
      </c>
      <c r="F720" s="52">
        <f t="shared" si="188"/>
        <v>57.52197756772398</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18631.34</v>
      </c>
      <c r="E722" s="242">
        <v>12200.52</v>
      </c>
      <c r="F722" s="52">
        <f t="shared" si="188"/>
        <v>65.483856770366486</v>
      </c>
    </row>
    <row r="723" spans="1:6" ht="12.75" customHeight="1" x14ac:dyDescent="0.2">
      <c r="A723" s="53" t="s">
        <v>1424</v>
      </c>
      <c r="B723" s="85" t="s">
        <v>1425</v>
      </c>
      <c r="C723" s="50" t="s">
        <v>1424</v>
      </c>
      <c r="D723" s="242">
        <v>11670.34</v>
      </c>
      <c r="E723" s="242">
        <v>7501.36</v>
      </c>
      <c r="F723" s="52">
        <f t="shared" si="188"/>
        <v>64.277133314025122</v>
      </c>
    </row>
    <row r="724" spans="1:6" ht="12.75" customHeight="1" x14ac:dyDescent="0.2">
      <c r="A724" s="53" t="s">
        <v>1426</v>
      </c>
      <c r="B724" s="85" t="s">
        <v>1427</v>
      </c>
      <c r="C724" s="50" t="s">
        <v>1426</v>
      </c>
      <c r="D724" s="242">
        <v>14893.77</v>
      </c>
      <c r="E724" s="242"/>
      <c r="F724" s="52">
        <f t="shared" si="188"/>
        <v>0</v>
      </c>
    </row>
    <row r="725" spans="1:6" ht="12.75" customHeight="1" x14ac:dyDescent="0.2">
      <c r="A725" s="53">
        <v>32911</v>
      </c>
      <c r="B725" s="85" t="s">
        <v>1428</v>
      </c>
      <c r="C725" s="50" t="s">
        <v>1429</v>
      </c>
      <c r="D725" s="242">
        <v>3745.19</v>
      </c>
      <c r="E725" s="242">
        <v>5211.8999999999996</v>
      </c>
      <c r="F725" s="52">
        <f t="shared" ref="F725:F979" si="190">IF(D725&lt;&gt;0,IF(E725/D725&gt;=100,"&gt;&gt;100",E725/D725*100),"-")</f>
        <v>139.16249909884411</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1353.18</v>
      </c>
      <c r="E758" s="242"/>
      <c r="F758" s="52">
        <f t="shared" si="190"/>
        <v>0</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2060</v>
      </c>
      <c r="E823" s="242"/>
      <c r="F823" s="52">
        <f t="shared" si="190"/>
        <v>0</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29645.51</v>
      </c>
      <c r="E828" s="242">
        <v>72094.34</v>
      </c>
      <c r="F828" s="52">
        <f t="shared" si="190"/>
        <v>243.18805782056035</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9"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42" workbookViewId="0">
      <selection activeCell="E242" sqref="E24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1186820.53</v>
      </c>
      <c r="E6" s="229">
        <f t="shared" si="0"/>
        <v>1140458.77</v>
      </c>
      <c r="F6" s="230">
        <f t="shared" ref="F6:F260" si="1">IF(D6&gt;0,IF(E6/D6&gt;=100,"&gt;&gt;100",E6/D6*100),"-")</f>
        <v>96.093616614468232</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897000.57000000007</v>
      </c>
      <c r="E7" s="104">
        <f t="shared" si="2"/>
        <v>813742.72000000009</v>
      </c>
      <c r="F7" s="93">
        <f t="shared" si="1"/>
        <v>90.71819430393451</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897000.57000000007</v>
      </c>
      <c r="E12" s="104">
        <f t="shared" si="3"/>
        <v>813742.72000000009</v>
      </c>
      <c r="F12" s="93">
        <f t="shared" si="1"/>
        <v>90.71819430393451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99007.290000000037</v>
      </c>
      <c r="E13" s="104">
        <f t="shared" si="4"/>
        <v>82149.530000000028</v>
      </c>
      <c r="F13" s="93">
        <f t="shared" si="1"/>
        <v>82.973213386610212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1348620.47</v>
      </c>
      <c r="E15" s="247">
        <v>1348620.47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1249613.18</v>
      </c>
      <c r="E18" s="247">
        <v>1266470.94</v>
      </c>
      <c r="F18" s="93">
        <f t="shared" si="1"/>
        <v>101.34903826798627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630843.82999999996</v>
      </c>
      <c r="E19" s="104">
        <f t="shared" si="5"/>
        <v>503504.15</v>
      </c>
      <c r="F19" s="93">
        <f t="shared" si="1"/>
        <v>79.814389244323763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316383.15999999997</v>
      </c>
      <c r="E20" s="247">
        <v>335598.93</v>
      </c>
      <c r="F20" s="93">
        <f t="shared" si="1"/>
        <v>106.07357547095744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15007.21</v>
      </c>
      <c r="E21" s="247">
        <v>16299.01</v>
      </c>
      <c r="F21" s="93">
        <f t="shared" si="1"/>
        <v>108.60786248743103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23624.66</v>
      </c>
      <c r="E22" s="247">
        <v>34617.11</v>
      </c>
      <c r="F22" s="93">
        <f t="shared" si="1"/>
        <v>146.52955852063056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2141.9499999999998</v>
      </c>
      <c r="E23" s="247">
        <v>2141.9499999999998</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12935.99</v>
      </c>
      <c r="E24" s="247">
        <v>27593.360000000001</v>
      </c>
      <c r="F24" s="93">
        <f t="shared" si="1"/>
        <v>213.30690577219062</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101018.57</v>
      </c>
      <c r="E25" s="247">
        <v>101649</v>
      </c>
      <c r="F25" s="93">
        <f t="shared" si="1"/>
        <v>100.62407337581594</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229125.59</v>
      </c>
      <c r="E26" s="247">
        <v>238614.5</v>
      </c>
      <c r="F26" s="93">
        <f t="shared" si="1"/>
        <v>104.14135758472025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69393.3</v>
      </c>
      <c r="E28" s="247">
        <v>253009.71</v>
      </c>
      <c r="F28" s="93">
        <f t="shared" si="1"/>
        <v>364.60250485277396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167149.45000000001</v>
      </c>
      <c r="E35" s="104">
        <f t="shared" si="7"/>
        <v>228089.04000000004</v>
      </c>
      <c r="F35" s="93">
        <f t="shared" si="1"/>
        <v>136.45814568938158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224660.94</v>
      </c>
      <c r="E36" s="247">
        <v>288953.46000000002</v>
      </c>
      <c r="F36" s="93">
        <f t="shared" si="1"/>
        <v>128.61757811571519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57511.49</v>
      </c>
      <c r="E40" s="247">
        <v>60864.42</v>
      </c>
      <c r="F40" s="93">
        <f t="shared" si="1"/>
        <v>105.83001761908794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303160.62</v>
      </c>
      <c r="E54" s="247">
        <v>357738.9</v>
      </c>
      <c r="F54" s="93">
        <f t="shared" si="1"/>
        <v>118.00309024305335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303160.62</v>
      </c>
      <c r="E55" s="247">
        <v>357738.9</v>
      </c>
      <c r="F55" s="93">
        <f t="shared" si="1"/>
        <v>118.00309024305335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289819.96000000002</v>
      </c>
      <c r="E68" s="104">
        <f t="shared" si="13"/>
        <v>326716.05</v>
      </c>
      <c r="F68" s="93">
        <f t="shared" si="1"/>
        <v>112.73069322071537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83466.63</v>
      </c>
      <c r="E69" s="104">
        <f t="shared" si="14"/>
        <v>97675.98</v>
      </c>
      <c r="F69" s="93">
        <f t="shared" si="1"/>
        <v>117.02398910798242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83466.63</v>
      </c>
      <c r="E70" s="104">
        <f t="shared" si="15"/>
        <v>97675.98</v>
      </c>
      <c r="F70" s="93">
        <f t="shared" si="1"/>
        <v>117.02398910798242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83466.63</v>
      </c>
      <c r="E72" s="247">
        <v>97675.98</v>
      </c>
      <c r="F72" s="93">
        <f t="shared" si="1"/>
        <v>117.02398910798242</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24468.14</v>
      </c>
      <c r="E78" s="104">
        <f>E79+SUM(E82:E84)-E85+E86</f>
        <v>11581.91</v>
      </c>
      <c r="F78" s="93">
        <f t="shared" si="1"/>
        <v>47.334656414423002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24468.14</v>
      </c>
      <c r="E86" s="247">
        <v>11581.91</v>
      </c>
      <c r="F86" s="93">
        <f t="shared" si="1"/>
        <v>47.334656414423002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11405.84</v>
      </c>
      <c r="E146" s="104">
        <f t="shared" si="26"/>
        <v>14143.060000000001</v>
      </c>
      <c r="F146" s="93">
        <f t="shared" si="1"/>
        <v>123.99840783318021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9996.7000000000007</v>
      </c>
      <c r="E159" s="247">
        <v>13996.52</v>
      </c>
      <c r="F159" s="93">
        <f t="shared" si="1"/>
        <v>140.01140376324187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1409.14</v>
      </c>
      <c r="E160" s="247">
        <v>146.54</v>
      </c>
      <c r="F160" s="93">
        <f t="shared" si="1"/>
        <v>10.399250606753053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170479.35</v>
      </c>
      <c r="E170" s="104">
        <f t="shared" si="29"/>
        <v>203315.1</v>
      </c>
      <c r="F170" s="93">
        <f t="shared" si="1"/>
        <v>119.26083716297605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170479.35</v>
      </c>
      <c r="E173" s="247">
        <v>203315.1</v>
      </c>
      <c r="F173" s="93">
        <f t="shared" si="1"/>
        <v>119.26083716297605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1186820.5299999998</v>
      </c>
      <c r="E175" s="104">
        <f t="shared" si="30"/>
        <v>1140458.77</v>
      </c>
      <c r="F175" s="93">
        <f t="shared" si="1"/>
        <v>96.09361661446826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223082.34999999998</v>
      </c>
      <c r="E176" s="104">
        <f t="shared" si="31"/>
        <v>233294.18</v>
      </c>
      <c r="F176" s="93">
        <f t="shared" si="1"/>
        <v>104.57760553445847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207692.08</v>
      </c>
      <c r="E177" s="104">
        <f t="shared" si="32"/>
        <v>231356.68</v>
      </c>
      <c r="F177" s="93">
        <f t="shared" si="1"/>
        <v>111.39407915795346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168479.21</v>
      </c>
      <c r="E178" s="247">
        <v>201480.22</v>
      </c>
      <c r="F178" s="93">
        <f t="shared" si="1"/>
        <v>119.58758591045151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14767.56</v>
      </c>
      <c r="E179" s="247">
        <v>17689.150000000001</v>
      </c>
      <c r="F179" s="93">
        <f t="shared" si="1"/>
        <v>119.78383700489452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24445.31</v>
      </c>
      <c r="E188" s="247">
        <v>12187.31</v>
      </c>
      <c r="F188" s="93">
        <f t="shared" si="1"/>
        <v>49.855411937913644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15390.27</v>
      </c>
      <c r="E189" s="247">
        <v>1937.5</v>
      </c>
      <c r="F189" s="93">
        <f t="shared" si="1"/>
        <v>12.589122867889907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963738.17999999993</v>
      </c>
      <c r="E237" s="104">
        <f t="shared" si="41"/>
        <v>907164.59</v>
      </c>
      <c r="F237" s="93">
        <f t="shared" si="1"/>
        <v>94.129775993724778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897000.57</v>
      </c>
      <c r="E238" s="104">
        <f t="shared" si="42"/>
        <v>813742.72</v>
      </c>
      <c r="F238" s="93">
        <f t="shared" si="1"/>
        <v>90.71819430393451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897000.57</v>
      </c>
      <c r="E239" s="104">
        <f t="shared" si="43"/>
        <v>813742.72</v>
      </c>
      <c r="F239" s="93">
        <f t="shared" si="1"/>
        <v>90.71819430393451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897000.57</v>
      </c>
      <c r="E240" s="247">
        <v>813742.72</v>
      </c>
      <c r="F240" s="93">
        <f t="shared" si="1"/>
        <v>90.71819430393451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55331.76999999999</v>
      </c>
      <c r="E245" s="104">
        <f t="shared" si="45"/>
        <v>79601.16</v>
      </c>
      <c r="F245" s="93">
        <f t="shared" si="1"/>
        <v>143.86158259531553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141268.01999999999</v>
      </c>
      <c r="E246" s="104">
        <f t="shared" si="46"/>
        <v>179635.5</v>
      </c>
      <c r="F246" s="93">
        <f t="shared" si="1"/>
        <v>127.15935283866796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141268.01999999999</v>
      </c>
      <c r="E247" s="247">
        <v>179635.5</v>
      </c>
      <c r="F247" s="93">
        <f t="shared" si="1"/>
        <v>127.15935283866796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85936.25</v>
      </c>
      <c r="E250" s="104">
        <f t="shared" si="47"/>
        <v>100034.34</v>
      </c>
      <c r="F250" s="93">
        <f t="shared" si="1"/>
        <v>116.40528880420078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85936.25</v>
      </c>
      <c r="E252" s="247">
        <v>100034.34</v>
      </c>
      <c r="F252" s="93">
        <f t="shared" si="1"/>
        <v>116.40528880420078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11405.84</v>
      </c>
      <c r="E255" s="247">
        <v>13820.71</v>
      </c>
      <c r="F255" s="93">
        <f t="shared" si="1"/>
        <v>121.17222405364269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11405.84</v>
      </c>
      <c r="E264" s="247">
        <v>14143.06</v>
      </c>
      <c r="F264" s="93">
        <f t="shared" si="50"/>
        <v>123.9984078331802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24468.14</v>
      </c>
      <c r="E271" s="247">
        <v>11581.91</v>
      </c>
      <c r="F271" s="93">
        <f t="shared" si="50"/>
        <v>47.334656414423002</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39212.870000000003</v>
      </c>
      <c r="E287" s="247">
        <v>274.36</v>
      </c>
      <c r="F287" s="93">
        <f t="shared" si="50"/>
        <v>0.69966824667513494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168479.21</v>
      </c>
      <c r="E288" s="247">
        <v>231082.32</v>
      </c>
      <c r="F288" s="93">
        <f t="shared" si="50"/>
        <v>137.15776563767128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15390.27</v>
      </c>
      <c r="E289" s="247">
        <v>1937.5</v>
      </c>
      <c r="F289" s="93">
        <f t="shared" si="50"/>
        <v>12.589122867889907</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24445.31</v>
      </c>
      <c r="E302" s="247">
        <v>12187.31</v>
      </c>
      <c r="F302" s="93">
        <f t="shared" si="50"/>
        <v>49.855411937913644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8"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2110985.5100000002</v>
      </c>
      <c r="E114" s="81">
        <f t="shared" si="22"/>
        <v>2992978.3</v>
      </c>
      <c r="F114" s="63">
        <f t="shared" si="1"/>
        <v>141.78109161914614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1929756.08</v>
      </c>
      <c r="E115" s="81">
        <f t="shared" si="23"/>
        <v>2814197.4</v>
      </c>
      <c r="F115" s="63">
        <f t="shared" si="1"/>
        <v>145.83176750504134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1929756.08</v>
      </c>
      <c r="E117" s="249">
        <v>2814197.4</v>
      </c>
      <c r="F117" s="63">
        <f t="shared" si="1"/>
        <v>145.83176750504134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181229.43</v>
      </c>
      <c r="E126" s="249">
        <v>178780.9</v>
      </c>
      <c r="F126" s="63">
        <f t="shared" si="1"/>
        <v>98.648933564487834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2110985.5100000002</v>
      </c>
      <c r="E141" s="106">
        <f t="shared" si="28"/>
        <v>2992978.3</v>
      </c>
      <c r="F141" s="82">
        <f t="shared" si="1"/>
        <v>141.78109161914614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7"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H17" sqref="H1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74243.67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74243.67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74243.67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74243.67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6"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8" workbookViewId="0">
      <selection activeCell="L25" sqref="L2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223082.35</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2978382.86</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2879518</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2286326.2200000002</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491067.55</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17455.98</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72094.34</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12573.91</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98864.86</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2968171.03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2855853.4</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2253325.21</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488145.96</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17455.98</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72094.34</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24831.91</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112317.63</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233294.18000000017</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274.36</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274.36</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274.36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196.88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v>77.48</v>
      </c>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233019.82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12187.31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218895.01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1937.5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5"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15472</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3220</v>
      </c>
      <c r="D216" s="123"/>
      <c r="E216" s="71">
        <f t="shared" si="19"/>
        <v>0</v>
      </c>
      <c r="F216" s="71">
        <f t="shared" si="20"/>
        <v>1</v>
      </c>
      <c r="G216" s="71"/>
      <c r="H216" s="71"/>
      <c r="I216" s="71"/>
      <c r="J216" s="71"/>
      <c r="K216" s="71"/>
      <c r="L216" s="71">
        <f>IF(AND('PR-RAS'!D90&gt;0,'PR-RAS'!D702=0),1,0)</f>
        <v>0</v>
      </c>
      <c r="M216" s="71">
        <f>IF(AND('PR-RAS'!E90&gt;0,'PR-RAS'!E702=0),1,0)</f>
        <v>1</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3229</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4" priority="3" operator="equal">
      <formula>"Pogreška"</formula>
    </cfRule>
  </conditionalFormatting>
  <conditionalFormatting sqref="B5:B13 B21:B276 B278:B311 B313:B314 B316 B318">
    <cfRule type="cellIs" dxfId="3" priority="2" operator="equal">
      <formula>"Provjera"</formula>
    </cfRule>
  </conditionalFormatting>
  <conditionalFormatting sqref="B15:B19">
    <cfRule type="cellIs" dxfId="2" priority="4" operator="equal">
      <formula>"Provjera"</formula>
    </cfRule>
  </conditionalFormatting>
  <conditionalFormatting sqref="B318">
    <cfRule type="cellIs" dxfId="1"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54" customHeight="1" x14ac:dyDescent="0.2">
      <c r="A57" s="306" t="s">
        <v>3423</v>
      </c>
      <c r="B57" s="374" t="s">
        <v>3424</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2025-01-26T12:48:16Z</dcterms:modified>
</cp:coreProperties>
</file>